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tabRatio="978" activeTab="0"/>
  </bookViews>
  <sheets>
    <sheet name="форма 1" sheetId="1" r:id="rId1"/>
    <sheet name="форма 2 (I и II часть)2017г" sheetId="2" r:id="rId2"/>
    <sheet name="форма 2 (III часть)2017г" sheetId="3" r:id="rId3"/>
    <sheet name="форма 2 (I и II часть) 2018г" sheetId="4" r:id="rId4"/>
    <sheet name="форма 2 (III часть)2018г " sheetId="5" r:id="rId5"/>
    <sheet name="форма 2 (I и II часть)2019г" sheetId="6" r:id="rId6"/>
    <sheet name="форма 2 (III часть)2019г" sheetId="7" r:id="rId7"/>
  </sheets>
  <definedNames/>
  <calcPr fullCalcOnLoad="1"/>
</workbook>
</file>

<file path=xl/sharedStrings.xml><?xml version="1.0" encoding="utf-8"?>
<sst xmlns="http://schemas.openxmlformats.org/spreadsheetml/2006/main" count="609" uniqueCount="182">
  <si>
    <t>№ п/п</t>
  </si>
  <si>
    <t>Перечень услуг (работ), оказываемых СЕМ</t>
  </si>
  <si>
    <t>Единица измерения</t>
  </si>
  <si>
    <t>Цена (тарифы, сборы)</t>
  </si>
  <si>
    <t>Наименование органа исполнительной власти, осуществляющего государственное регулирование</t>
  </si>
  <si>
    <t>Форма № 1</t>
  </si>
  <si>
    <t xml:space="preserve">Форма раскрытия информации </t>
  </si>
  <si>
    <t>о ценах (тарифах, сборах) на регулируемые работы (услуги) в морских портах</t>
  </si>
  <si>
    <t>1.1.</t>
  </si>
  <si>
    <t>Ставки загранплавания</t>
  </si>
  <si>
    <t>все суда, кроме накатных, наплавных, контейнеровозов и наливных</t>
  </si>
  <si>
    <t>руб./ 1 GT</t>
  </si>
  <si>
    <t>1.1.1.</t>
  </si>
  <si>
    <t>1.1.2.</t>
  </si>
  <si>
    <t>накатные, наплавные суда и контейнеровозы</t>
  </si>
  <si>
    <t>1.1.3.</t>
  </si>
  <si>
    <t>наливные суда</t>
  </si>
  <si>
    <t>1.2.</t>
  </si>
  <si>
    <t>1.2.1.</t>
  </si>
  <si>
    <t>1.2.2.</t>
  </si>
  <si>
    <t>1.2.3.</t>
  </si>
  <si>
    <t>Ставки каботажного плавания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</si>
  <si>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</si>
  <si>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</si>
  <si>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</si>
  <si>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</si>
  <si>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</si>
  <si>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</si>
  <si>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</si>
  <si>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</si>
  <si>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</si>
  <si>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</si>
  <si>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</si>
  <si>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</si>
  <si>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</si>
  <si>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</si>
  <si>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</si>
  <si>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</si>
  <si>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4.1.</t>
  </si>
  <si>
    <t>4.1.1.</t>
  </si>
  <si>
    <t>4.1.2.</t>
  </si>
  <si>
    <t>4.1.3.</t>
  </si>
  <si>
    <t>4.2.</t>
  </si>
  <si>
    <t>4.2.1.</t>
  </si>
  <si>
    <t>4.2.2.</t>
  </si>
  <si>
    <t>4.2.3.</t>
  </si>
  <si>
    <t>5.1.</t>
  </si>
  <si>
    <t>5.1.1.</t>
  </si>
  <si>
    <t>5.1.2.</t>
  </si>
  <si>
    <t>5.1.3.</t>
  </si>
  <si>
    <t>5.2.</t>
  </si>
  <si>
    <t>5.2.1.</t>
  </si>
  <si>
    <t>5.2.2.</t>
  </si>
  <si>
    <t>5.2.3.</t>
  </si>
  <si>
    <t>6.1.</t>
  </si>
  <si>
    <t>6.1.1.</t>
  </si>
  <si>
    <t>6.1.2.</t>
  </si>
  <si>
    <t>6.1.3.</t>
  </si>
  <si>
    <t>6.2.</t>
  </si>
  <si>
    <t>6.2.1.</t>
  </si>
  <si>
    <t>6.2.2.</t>
  </si>
  <si>
    <t>6.2.3.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</si>
  <si>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области государственного регулирования тарифов</t>
  </si>
  <si>
    <t>ПОКАЗАТЕЛИ</t>
  </si>
  <si>
    <t>№ строки</t>
  </si>
  <si>
    <t>По отчету</t>
  </si>
  <si>
    <t>№     строки</t>
  </si>
  <si>
    <t>II. Доходы и расходы по отчету</t>
  </si>
  <si>
    <t>Наименование хозяйств, работ и операции</t>
  </si>
  <si>
    <t>Доходы</t>
  </si>
  <si>
    <t>Расходы</t>
  </si>
  <si>
    <t>Форма раскрытия информации</t>
  </si>
  <si>
    <t>об основных показателях финансово-хозяйственной деятельности субъектов</t>
  </si>
  <si>
    <t>естественных монополий в сфере выполнения (оказания) регулируемых работ</t>
  </si>
  <si>
    <t>(услуг) в морских портах</t>
  </si>
  <si>
    <t>Форма № 2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</si>
  <si>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</si>
  <si>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</si>
  <si>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</si>
  <si>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</si>
  <si>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(тыс. GT)</t>
  </si>
  <si>
    <t>Количество судозаходов (ед.)</t>
  </si>
  <si>
    <t>010</t>
  </si>
  <si>
    <t>011</t>
  </si>
  <si>
    <t>012</t>
  </si>
  <si>
    <t>013</t>
  </si>
  <si>
    <t>014</t>
  </si>
  <si>
    <t>1.Регулируемые виды деятельности</t>
  </si>
  <si>
    <t>1.1 Погрузка и выгрузка грузов (основная)</t>
  </si>
  <si>
    <t>1,2 Хранение грузов</t>
  </si>
  <si>
    <t>1.3 Обслуживание судов на железнодорожно-паромных переправах</t>
  </si>
  <si>
    <t>1.4 Услуги буксиров при швартовых операциях</t>
  </si>
  <si>
    <t>1.5 Предоставление причалов</t>
  </si>
  <si>
    <t>1.6 Портовые сборы, в том числе:</t>
  </si>
  <si>
    <t>1.6.1 Корабельный сбор</t>
  </si>
  <si>
    <t>1.6.2 Канальный сбор</t>
  </si>
  <si>
    <t>1.6.3 Лоцманский сбор</t>
  </si>
  <si>
    <t>1.6.3.1 Внепортовая проводка</t>
  </si>
  <si>
    <t>1.6.3.2 Внутрипортовая проводка</t>
  </si>
  <si>
    <t>1.6.4 Маячный сбор</t>
  </si>
  <si>
    <t>1.6.5 Навигационный сбор</t>
  </si>
  <si>
    <t>1.6.5.1 в т.ч. СУДС</t>
  </si>
  <si>
    <t>1.6.6 Ледокольный сбор</t>
  </si>
  <si>
    <t>1.6.6.1 Зимняя навигация</t>
  </si>
  <si>
    <t>1.6.6.2 Летняя навигация</t>
  </si>
  <si>
    <t>1.6.7 Экологический сбор</t>
  </si>
  <si>
    <t>1.7 Обслуживание пассажиров</t>
  </si>
  <si>
    <t>1.8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</si>
  <si>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</si>
  <si>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</si>
  <si>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 xml:space="preserve">ВСЕГО  </t>
  </si>
  <si>
    <t>Финансовый результат (прибыль+, убыток-)</t>
  </si>
  <si>
    <t>020</t>
  </si>
  <si>
    <t>021</t>
  </si>
  <si>
    <t>022</t>
  </si>
  <si>
    <t>023</t>
  </si>
  <si>
    <t>024</t>
  </si>
  <si>
    <t>025</t>
  </si>
  <si>
    <t>026</t>
  </si>
  <si>
    <t>0261</t>
  </si>
  <si>
    <t>0262</t>
  </si>
  <si>
    <t>0263</t>
  </si>
  <si>
    <t>02631</t>
  </si>
  <si>
    <t>02632</t>
  </si>
  <si>
    <t>0264</t>
  </si>
  <si>
    <t>0265</t>
  </si>
  <si>
    <t>02651</t>
  </si>
  <si>
    <t>0266</t>
  </si>
  <si>
    <t>02661</t>
  </si>
  <si>
    <t>02662</t>
  </si>
  <si>
    <t>0267</t>
  </si>
  <si>
    <t>027</t>
  </si>
  <si>
    <t>028</t>
  </si>
  <si>
    <t>030</t>
  </si>
  <si>
    <t>040</t>
  </si>
  <si>
    <t>050</t>
  </si>
  <si>
    <t>060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</si>
  <si>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</si>
  <si>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</si>
  <si>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</si>
  <si>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</si>
  <si>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</si>
  <si>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</si>
  <si>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</si>
  <si>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</si>
  <si>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</si>
  <si>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</si>
  <si>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</si>
  <si>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налоги и обязательные платежи и сборы</t>
  </si>
  <si>
    <t>прочие расходы</t>
  </si>
  <si>
    <t>1. Регулируемые виды деятельности</t>
  </si>
  <si>
    <t>1.2 Хранение грузов</t>
  </si>
  <si>
    <t>Итого по портовому хозяйству</t>
  </si>
  <si>
    <t>Прочие доходы и расходы</t>
  </si>
  <si>
    <t>Всего</t>
  </si>
  <si>
    <t>План</t>
  </si>
  <si>
    <t>тыс.руб.</t>
  </si>
  <si>
    <t>Федеральное государственное бюджетное учреждение "Администрация морских портов Охотского моря и Татарского пролива"</t>
  </si>
  <si>
    <t>Корабельный сбор - морской порт Ванино</t>
  </si>
  <si>
    <t>Корабельный сбор - морской порт Де-Кастри</t>
  </si>
  <si>
    <t>Корабельный сбор - морской порт Магадан</t>
  </si>
  <si>
    <t>Корабельный сбор - морской порт Николаевск-на-Амуре</t>
  </si>
  <si>
    <t>Корабельный сбор - морской порт Охотск</t>
  </si>
  <si>
    <t>Корабельный сбор - морской порт Советская Гавань</t>
  </si>
  <si>
    <t>7.1.</t>
  </si>
  <si>
    <t>7.1.1.</t>
  </si>
  <si>
    <t>7.1.2.</t>
  </si>
  <si>
    <t>7.1.3.</t>
  </si>
  <si>
    <t>7.2.</t>
  </si>
  <si>
    <t>7.2.1.</t>
  </si>
  <si>
    <t>7.2.2.</t>
  </si>
  <si>
    <t>7.2.3.</t>
  </si>
  <si>
    <t>Федеральная антимонопольная служба</t>
  </si>
  <si>
    <t>за  2018 год</t>
  </si>
  <si>
    <t>III. Расшифровка расходов на 2018 год</t>
  </si>
  <si>
    <t>за 2017 год</t>
  </si>
  <si>
    <t>Резервы предстоящих расходов</t>
  </si>
  <si>
    <t>III. Расшифровка расходов за 2017 год</t>
  </si>
  <si>
    <t>за  2019 год</t>
  </si>
  <si>
    <t>III. Расшифровка расходов на 2019 год</t>
  </si>
  <si>
    <t>Приказ ФАС России от 02.07.2018 № 926/18 «Об утверждении ставок корабельного сбора за услуги по обеспечению безопасности мореплавания и порядка в порту, оказываемые ФГБУ «Администрация морских портов Охотского моря и Татарского пролива»в морских портах Российской Федерации, и о внесении изменений в приказ ФСТ России от 20.12.2007 N 522-т/1 «Об утверждении ставок портовых сборов и правил их применения в морских портах Российской Федерации» (Зарегистрировано в Минюсте России 10.10.2018 N 52394)</t>
  </si>
  <si>
    <t>Корабельный сбор - морской порт Мыс. Лазарева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</si>
</sst>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#,##0.0"/>
  </numFmts>
  <fonts count="3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68"/>
  <sheetViews>
    <sheetView tabSelected="1" zoomScalePageLayoutView="0" workbookViewId="0" topLeftCell="A25">
      <selection activeCell="B33" sqref="B33"/>
    </sheetView>
  </sheetViews>
  <sheetFormatPr defaultColWidth="9.140625" defaultRowHeight="12.75"/>
  <cols>
    <col min="1" max="1" width="9.140625" style="1" customWidth="1"/>
    <col min="2" max="2" width="22.28125" style="1" customWidth="1"/>
    <col min="3" max="3" width="10.421875" style="1" customWidth="1"/>
    <col min="4" max="4" width="13.28125" style="1" customWidth="1"/>
    <col min="5" max="5" width="31.7109375" style="1" customWidth="1"/>
    <col min="6" max="6" width="19.140625" style="1" customWidth="1"/>
    <col min="7" max="16384" width="9.140625" style="1" customWidth="1"/>
  </cols>
  <sheetData>
    <row r="1" spans="1:6" ht="12.75">
      <c r="A1" s="20" t="s">
        <v>5</v>
      </c>
      <c r="B1" s="20"/>
      <c r="C1" s="20"/>
      <c r="D1" s="20"/>
      <c r="E1" s="20"/>
      <c r="F1" s="20"/>
    </row>
    <row r="2" spans="1:6" ht="24.75" customHeight="1">
      <c r="A2" s="21" t="s">
        <v>6</v>
      </c>
      <c r="B2" s="21"/>
      <c r="C2" s="21"/>
      <c r="D2" s="21"/>
      <c r="E2" s="21"/>
      <c r="F2" s="21"/>
    </row>
    <row r="3" spans="1:6" ht="16.5" customHeight="1">
      <c r="A3" s="21" t="s">
        <v>7</v>
      </c>
      <c r="B3" s="21"/>
      <c r="C3" s="21"/>
      <c r="D3" s="21"/>
      <c r="E3" s="21"/>
      <c r="F3" s="21"/>
    </row>
    <row r="4" spans="1:6" ht="25.5" customHeight="1">
      <c r="A4" s="22" t="s">
        <v>157</v>
      </c>
      <c r="B4" s="22"/>
      <c r="C4" s="22"/>
      <c r="D4" s="22"/>
      <c r="E4" s="22"/>
      <c r="F4" s="22"/>
    </row>
    <row r="5" spans="1:10" ht="114.75">
      <c r="A5" s="2" t="s">
        <v>0</v>
      </c>
      <c r="B5" s="2" t="s">
        <v>1</v>
      </c>
      <c r="C5" s="2" t="s">
        <v>2</v>
      </c>
      <c r="D5" s="2" t="s">
        <v>3</v>
      </c>
      <c r="E5" s="2" t="s">
        <v>62</v>
      </c>
      <c r="F5" s="2" t="s">
        <v>4</v>
      </c>
      <c r="G5" s="3"/>
      <c r="H5" s="3"/>
      <c r="I5" s="3"/>
      <c r="J5" s="3"/>
    </row>
    <row r="6" spans="1:6" ht="21.75" customHeight="1">
      <c r="A6" s="43">
        <v>1</v>
      </c>
      <c r="B6" s="44" t="s">
        <v>158</v>
      </c>
      <c r="C6" s="44"/>
      <c r="D6" s="45"/>
      <c r="E6" s="23" t="s">
        <v>180</v>
      </c>
      <c r="F6" s="23" t="s">
        <v>172</v>
      </c>
    </row>
    <row r="7" spans="1:6" ht="12.75">
      <c r="A7" s="5" t="s">
        <v>8</v>
      </c>
      <c r="B7" s="4" t="s">
        <v>9</v>
      </c>
      <c r="C7" s="4"/>
      <c r="D7" s="4"/>
      <c r="E7" s="24"/>
      <c r="F7" s="24"/>
    </row>
    <row r="8" spans="1:6" ht="51">
      <c r="A8" s="8" t="s">
        <v>12</v>
      </c>
      <c r="B8" s="6" t="s">
        <v>10</v>
      </c>
      <c r="C8" s="7" t="s">
        <v>11</v>
      </c>
      <c r="D8" s="7">
        <v>5.06</v>
      </c>
      <c r="E8" s="24"/>
      <c r="F8" s="24"/>
    </row>
    <row r="9" spans="1:6" ht="25.5">
      <c r="A9" s="8" t="s">
        <v>13</v>
      </c>
      <c r="B9" s="6" t="s">
        <v>14</v>
      </c>
      <c r="C9" s="7" t="s">
        <v>11</v>
      </c>
      <c r="D9" s="7">
        <v>3.55</v>
      </c>
      <c r="E9" s="24"/>
      <c r="F9" s="24"/>
    </row>
    <row r="10" spans="1:6" ht="12.75">
      <c r="A10" s="8" t="s">
        <v>15</v>
      </c>
      <c r="B10" s="6" t="s">
        <v>16</v>
      </c>
      <c r="C10" s="7" t="s">
        <v>11</v>
      </c>
      <c r="D10" s="9">
        <v>5.54</v>
      </c>
      <c r="E10" s="24"/>
      <c r="F10" s="24"/>
    </row>
    <row r="11" spans="1:6" ht="12.75">
      <c r="A11" s="5" t="s">
        <v>17</v>
      </c>
      <c r="B11" s="4" t="s">
        <v>21</v>
      </c>
      <c r="C11" s="4"/>
      <c r="D11" s="4"/>
      <c r="E11" s="24"/>
      <c r="F11" s="24"/>
    </row>
    <row r="12" spans="1:6" ht="51">
      <c r="A12" s="8" t="s">
        <v>18</v>
      </c>
      <c r="B12" s="6" t="s">
        <v>10</v>
      </c>
      <c r="C12" s="7" t="s">
        <v>11</v>
      </c>
      <c r="D12" s="7">
        <v>2.12</v>
      </c>
      <c r="E12" s="24"/>
      <c r="F12" s="24"/>
    </row>
    <row r="13" spans="1:6" ht="25.5">
      <c r="A13" s="8" t="s">
        <v>19</v>
      </c>
      <c r="B13" s="6" t="s">
        <v>14</v>
      </c>
      <c r="C13" s="7" t="s">
        <v>11</v>
      </c>
      <c r="D13" s="7">
        <v>1.48</v>
      </c>
      <c r="E13" s="24"/>
      <c r="F13" s="24"/>
    </row>
    <row r="14" spans="1:6" ht="12.75">
      <c r="A14" s="8" t="s">
        <v>20</v>
      </c>
      <c r="B14" s="6" t="s">
        <v>16</v>
      </c>
      <c r="C14" s="7" t="s">
        <v>11</v>
      </c>
      <c r="D14" s="9">
        <v>2.32</v>
      </c>
      <c r="E14" s="25"/>
      <c r="F14" s="25"/>
    </row>
    <row r="15" spans="1:6" ht="21.75" customHeight="1">
      <c r="A15" s="43">
        <v>2</v>
      </c>
      <c r="B15" s="44" t="s">
        <v>159</v>
      </c>
      <c r="C15" s="44"/>
      <c r="D15" s="45"/>
      <c r="E15" s="23" t="s">
        <v>180</v>
      </c>
      <c r="F15" s="23" t="s">
        <v>172</v>
      </c>
    </row>
    <row r="16" spans="1:6" ht="12.75">
      <c r="A16" s="5" t="s">
        <v>22</v>
      </c>
      <c r="B16" s="4" t="s">
        <v>9</v>
      </c>
      <c r="C16" s="4"/>
      <c r="D16" s="4"/>
      <c r="E16" s="24"/>
      <c r="F16" s="24"/>
    </row>
    <row r="17" spans="1:6" ht="51">
      <c r="A17" s="8" t="s">
        <v>23</v>
      </c>
      <c r="B17" s="6" t="s">
        <v>10</v>
      </c>
      <c r="C17" s="7" t="s">
        <v>11</v>
      </c>
      <c r="D17" s="7">
        <v>5.06</v>
      </c>
      <c r="E17" s="24"/>
      <c r="F17" s="24"/>
    </row>
    <row r="18" spans="1:6" ht="25.5">
      <c r="A18" s="8" t="s">
        <v>24</v>
      </c>
      <c r="B18" s="6" t="s">
        <v>14</v>
      </c>
      <c r="C18" s="7" t="s">
        <v>11</v>
      </c>
      <c r="D18" s="7">
        <v>3.55</v>
      </c>
      <c r="E18" s="24"/>
      <c r="F18" s="24"/>
    </row>
    <row r="19" spans="1:6" ht="12.75">
      <c r="A19" s="8" t="s">
        <v>25</v>
      </c>
      <c r="B19" s="6" t="s">
        <v>16</v>
      </c>
      <c r="C19" s="7" t="s">
        <v>11</v>
      </c>
      <c r="D19" s="9">
        <v>5.54</v>
      </c>
      <c r="E19" s="24"/>
      <c r="F19" s="24"/>
    </row>
    <row r="20" spans="1:6" ht="12.75">
      <c r="A20" s="5" t="s">
        <v>26</v>
      </c>
      <c r="B20" s="4" t="s">
        <v>21</v>
      </c>
      <c r="C20" s="4"/>
      <c r="D20" s="4"/>
      <c r="E20" s="24"/>
      <c r="F20" s="24"/>
    </row>
    <row r="21" spans="1:6" ht="51">
      <c r="A21" s="8" t="s">
        <v>27</v>
      </c>
      <c r="B21" s="6" t="s">
        <v>10</v>
      </c>
      <c r="C21" s="7" t="s">
        <v>11</v>
      </c>
      <c r="D21" s="7">
        <v>2.12</v>
      </c>
      <c r="E21" s="24"/>
      <c r="F21" s="24"/>
    </row>
    <row r="22" spans="1:6" ht="25.5">
      <c r="A22" s="8" t="s">
        <v>28</v>
      </c>
      <c r="B22" s="6" t="s">
        <v>14</v>
      </c>
      <c r="C22" s="7" t="s">
        <v>11</v>
      </c>
      <c r="D22" s="7">
        <v>1.48</v>
      </c>
      <c r="E22" s="24"/>
      <c r="F22" s="24"/>
    </row>
    <row r="23" spans="1:6" ht="12.75">
      <c r="A23" s="8" t="s">
        <v>29</v>
      </c>
      <c r="B23" s="6" t="s">
        <v>16</v>
      </c>
      <c r="C23" s="7" t="s">
        <v>11</v>
      </c>
      <c r="D23" s="9">
        <v>2.32</v>
      </c>
      <c r="E23" s="25"/>
      <c r="F23" s="25"/>
    </row>
    <row r="24" spans="1:6" ht="18.75" customHeight="1">
      <c r="A24" s="43">
        <v>3</v>
      </c>
      <c r="B24" s="44" t="s">
        <v>160</v>
      </c>
      <c r="C24" s="44"/>
      <c r="D24" s="45"/>
      <c r="E24" s="23" t="s">
        <v>180</v>
      </c>
      <c r="F24" s="23" t="s">
        <v>172</v>
      </c>
    </row>
    <row r="25" spans="1:6" ht="12.75">
      <c r="A25" s="5" t="s">
        <v>30</v>
      </c>
      <c r="B25" s="4" t="s">
        <v>9</v>
      </c>
      <c r="C25" s="4"/>
      <c r="D25" s="4"/>
      <c r="E25" s="24"/>
      <c r="F25" s="24"/>
    </row>
    <row r="26" spans="1:6" ht="51">
      <c r="A26" s="8" t="s">
        <v>31</v>
      </c>
      <c r="B26" s="6" t="s">
        <v>10</v>
      </c>
      <c r="C26" s="7" t="s">
        <v>11</v>
      </c>
      <c r="D26" s="7">
        <v>8.71</v>
      </c>
      <c r="E26" s="24"/>
      <c r="F26" s="24"/>
    </row>
    <row r="27" spans="1:6" ht="25.5">
      <c r="A27" s="8" t="s">
        <v>32</v>
      </c>
      <c r="B27" s="6" t="s">
        <v>14</v>
      </c>
      <c r="C27" s="7" t="s">
        <v>11</v>
      </c>
      <c r="D27" s="9">
        <v>6.1</v>
      </c>
      <c r="E27" s="24"/>
      <c r="F27" s="24"/>
    </row>
    <row r="28" spans="1:6" ht="12.75">
      <c r="A28" s="8" t="s">
        <v>33</v>
      </c>
      <c r="B28" s="6" t="s">
        <v>16</v>
      </c>
      <c r="C28" s="7" t="s">
        <v>11</v>
      </c>
      <c r="D28" s="9">
        <v>9.59</v>
      </c>
      <c r="E28" s="24"/>
      <c r="F28" s="24"/>
    </row>
    <row r="29" spans="1:6" ht="12.75">
      <c r="A29" s="5" t="s">
        <v>34</v>
      </c>
      <c r="B29" s="4" t="s">
        <v>21</v>
      </c>
      <c r="C29" s="4"/>
      <c r="D29" s="4"/>
      <c r="E29" s="24"/>
      <c r="F29" s="24"/>
    </row>
    <row r="30" spans="1:6" ht="51">
      <c r="A30" s="8" t="s">
        <v>35</v>
      </c>
      <c r="B30" s="6" t="s">
        <v>10</v>
      </c>
      <c r="C30" s="7" t="s">
        <v>11</v>
      </c>
      <c r="D30" s="7">
        <v>7.52</v>
      </c>
      <c r="E30" s="24"/>
      <c r="F30" s="24"/>
    </row>
    <row r="31" spans="1:6" ht="25.5">
      <c r="A31" s="8" t="s">
        <v>36</v>
      </c>
      <c r="B31" s="6" t="s">
        <v>14</v>
      </c>
      <c r="C31" s="7" t="s">
        <v>11</v>
      </c>
      <c r="D31" s="7">
        <v>5.26</v>
      </c>
      <c r="E31" s="24"/>
      <c r="F31" s="24"/>
    </row>
    <row r="32" spans="1:6" ht="12.75">
      <c r="A32" s="8" t="s">
        <v>37</v>
      </c>
      <c r="B32" s="6" t="s">
        <v>16</v>
      </c>
      <c r="C32" s="7" t="s">
        <v>11</v>
      </c>
      <c r="D32" s="9">
        <v>8.27</v>
      </c>
      <c r="E32" s="25"/>
      <c r="F32" s="25"/>
    </row>
    <row r="33" spans="1:6" ht="20.25" customHeight="1">
      <c r="A33" s="43">
        <v>4</v>
      </c>
      <c r="B33" s="44" t="s">
        <v>161</v>
      </c>
      <c r="C33" s="44"/>
      <c r="D33" s="45"/>
      <c r="E33" s="23" t="s">
        <v>180</v>
      </c>
      <c r="F33" s="23" t="s">
        <v>172</v>
      </c>
    </row>
    <row r="34" spans="1:6" ht="12.75">
      <c r="A34" s="5" t="s">
        <v>38</v>
      </c>
      <c r="B34" s="4" t="s">
        <v>9</v>
      </c>
      <c r="C34" s="4"/>
      <c r="D34" s="4"/>
      <c r="E34" s="24"/>
      <c r="F34" s="24"/>
    </row>
    <row r="35" spans="1:6" ht="51">
      <c r="A35" s="8" t="s">
        <v>39</v>
      </c>
      <c r="B35" s="6" t="s">
        <v>10</v>
      </c>
      <c r="C35" s="7" t="s">
        <v>11</v>
      </c>
      <c r="D35" s="7">
        <v>5.06</v>
      </c>
      <c r="E35" s="24"/>
      <c r="F35" s="24"/>
    </row>
    <row r="36" spans="1:6" ht="25.5">
      <c r="A36" s="8" t="s">
        <v>40</v>
      </c>
      <c r="B36" s="6" t="s">
        <v>14</v>
      </c>
      <c r="C36" s="7" t="s">
        <v>11</v>
      </c>
      <c r="D36" s="7">
        <v>3.55</v>
      </c>
      <c r="E36" s="24"/>
      <c r="F36" s="24"/>
    </row>
    <row r="37" spans="1:6" ht="12.75">
      <c r="A37" s="8" t="s">
        <v>41</v>
      </c>
      <c r="B37" s="6" t="s">
        <v>16</v>
      </c>
      <c r="C37" s="7" t="s">
        <v>11</v>
      </c>
      <c r="D37" s="9">
        <v>5.54</v>
      </c>
      <c r="E37" s="24"/>
      <c r="F37" s="24"/>
    </row>
    <row r="38" spans="1:6" ht="12.75">
      <c r="A38" s="5" t="s">
        <v>42</v>
      </c>
      <c r="B38" s="4" t="s">
        <v>21</v>
      </c>
      <c r="C38" s="4"/>
      <c r="D38" s="4"/>
      <c r="E38" s="24"/>
      <c r="F38" s="24"/>
    </row>
    <row r="39" spans="1:6" ht="51">
      <c r="A39" s="8" t="s">
        <v>43</v>
      </c>
      <c r="B39" s="6" t="s">
        <v>10</v>
      </c>
      <c r="C39" s="7" t="s">
        <v>11</v>
      </c>
      <c r="D39" s="7">
        <v>2.12</v>
      </c>
      <c r="E39" s="24"/>
      <c r="F39" s="24"/>
    </row>
    <row r="40" spans="1:6" ht="25.5">
      <c r="A40" s="8" t="s">
        <v>44</v>
      </c>
      <c r="B40" s="6" t="s">
        <v>14</v>
      </c>
      <c r="C40" s="7" t="s">
        <v>11</v>
      </c>
      <c r="D40" s="7">
        <v>1.48</v>
      </c>
      <c r="E40" s="24"/>
      <c r="F40" s="24"/>
    </row>
    <row r="41" spans="1:6" ht="12.75">
      <c r="A41" s="8" t="s">
        <v>45</v>
      </c>
      <c r="B41" s="6" t="s">
        <v>16</v>
      </c>
      <c r="C41" s="7" t="s">
        <v>11</v>
      </c>
      <c r="D41" s="9">
        <v>2.32</v>
      </c>
      <c r="E41" s="25"/>
      <c r="F41" s="25"/>
    </row>
    <row r="42" spans="1:6" ht="26.25" customHeight="1">
      <c r="A42" s="43">
        <v>5</v>
      </c>
      <c r="B42" s="46" t="s">
        <v>181</v>
      </c>
      <c r="C42" s="47"/>
      <c r="D42" s="48"/>
      <c r="E42" s="23" t="s">
        <v>180</v>
      </c>
      <c r="F42" s="23" t="s">
        <v>172</v>
      </c>
    </row>
    <row r="43" spans="1:6" ht="12.75">
      <c r="A43" s="5" t="s">
        <v>46</v>
      </c>
      <c r="B43" s="4" t="s">
        <v>9</v>
      </c>
      <c r="C43" s="4"/>
      <c r="D43" s="4"/>
      <c r="E43" s="24"/>
      <c r="F43" s="24"/>
    </row>
    <row r="44" spans="1:6" ht="51">
      <c r="A44" s="8" t="s">
        <v>47</v>
      </c>
      <c r="B44" s="6" t="s">
        <v>10</v>
      </c>
      <c r="C44" s="7" t="s">
        <v>11</v>
      </c>
      <c r="D44" s="7">
        <v>6.75</v>
      </c>
      <c r="E44" s="24"/>
      <c r="F44" s="24"/>
    </row>
    <row r="45" spans="1:6" ht="25.5">
      <c r="A45" s="8" t="s">
        <v>48</v>
      </c>
      <c r="B45" s="6" t="s">
        <v>14</v>
      </c>
      <c r="C45" s="7" t="s">
        <v>11</v>
      </c>
      <c r="D45" s="7">
        <v>4.73</v>
      </c>
      <c r="E45" s="24"/>
      <c r="F45" s="24"/>
    </row>
    <row r="46" spans="1:6" ht="12.75">
      <c r="A46" s="8" t="s">
        <v>49</v>
      </c>
      <c r="B46" s="6" t="s">
        <v>16</v>
      </c>
      <c r="C46" s="7" t="s">
        <v>11</v>
      </c>
      <c r="D46" s="9">
        <v>7.38</v>
      </c>
      <c r="E46" s="24"/>
      <c r="F46" s="24"/>
    </row>
    <row r="47" spans="1:6" ht="12.75">
      <c r="A47" s="5" t="s">
        <v>50</v>
      </c>
      <c r="B47" s="4" t="s">
        <v>21</v>
      </c>
      <c r="C47" s="4"/>
      <c r="D47" s="4"/>
      <c r="E47" s="24"/>
      <c r="F47" s="24"/>
    </row>
    <row r="48" spans="1:6" ht="51">
      <c r="A48" s="8" t="s">
        <v>51</v>
      </c>
      <c r="B48" s="6" t="s">
        <v>10</v>
      </c>
      <c r="C48" s="7" t="s">
        <v>11</v>
      </c>
      <c r="D48" s="7">
        <v>2.12</v>
      </c>
      <c r="E48" s="24"/>
      <c r="F48" s="24"/>
    </row>
    <row r="49" spans="1:6" ht="25.5">
      <c r="A49" s="8" t="s">
        <v>52</v>
      </c>
      <c r="B49" s="6" t="s">
        <v>14</v>
      </c>
      <c r="C49" s="7" t="s">
        <v>11</v>
      </c>
      <c r="D49" s="7">
        <v>1.48</v>
      </c>
      <c r="E49" s="24"/>
      <c r="F49" s="24"/>
    </row>
    <row r="50" spans="1:6" ht="12.75">
      <c r="A50" s="8" t="s">
        <v>53</v>
      </c>
      <c r="B50" s="6" t="s">
        <v>16</v>
      </c>
      <c r="C50" s="7" t="s">
        <v>11</v>
      </c>
      <c r="D50" s="9">
        <v>2.32</v>
      </c>
      <c r="E50" s="25"/>
      <c r="F50" s="25"/>
    </row>
    <row r="51" spans="1:6" ht="22.5" customHeight="1">
      <c r="A51" s="43">
        <v>6</v>
      </c>
      <c r="B51" s="44" t="s">
        <v>162</v>
      </c>
      <c r="C51" s="44"/>
      <c r="D51" s="45"/>
      <c r="E51" s="23" t="s">
        <v>180</v>
      </c>
      <c r="F51" s="23" t="s">
        <v>172</v>
      </c>
    </row>
    <row r="52" spans="1:6" ht="12.75">
      <c r="A52" s="5" t="s">
        <v>54</v>
      </c>
      <c r="B52" s="4" t="s">
        <v>9</v>
      </c>
      <c r="C52" s="4"/>
      <c r="D52" s="4"/>
      <c r="E52" s="24"/>
      <c r="F52" s="24"/>
    </row>
    <row r="53" spans="1:6" ht="51">
      <c r="A53" s="8" t="s">
        <v>55</v>
      </c>
      <c r="B53" s="6" t="s">
        <v>10</v>
      </c>
      <c r="C53" s="7" t="s">
        <v>11</v>
      </c>
      <c r="D53" s="7">
        <v>6.75</v>
      </c>
      <c r="E53" s="24"/>
      <c r="F53" s="24"/>
    </row>
    <row r="54" spans="1:6" ht="25.5">
      <c r="A54" s="8" t="s">
        <v>56</v>
      </c>
      <c r="B54" s="6" t="s">
        <v>14</v>
      </c>
      <c r="C54" s="7" t="s">
        <v>11</v>
      </c>
      <c r="D54" s="7">
        <v>4.73</v>
      </c>
      <c r="E54" s="24"/>
      <c r="F54" s="24"/>
    </row>
    <row r="55" spans="1:6" ht="12.75">
      <c r="A55" s="8" t="s">
        <v>57</v>
      </c>
      <c r="B55" s="6" t="s">
        <v>16</v>
      </c>
      <c r="C55" s="7" t="s">
        <v>11</v>
      </c>
      <c r="D55" s="9">
        <v>7.38</v>
      </c>
      <c r="E55" s="24"/>
      <c r="F55" s="24"/>
    </row>
    <row r="56" spans="1:6" ht="12.75">
      <c r="A56" s="5" t="s">
        <v>58</v>
      </c>
      <c r="B56" s="4" t="s">
        <v>21</v>
      </c>
      <c r="C56" s="4"/>
      <c r="D56" s="4"/>
      <c r="E56" s="24"/>
      <c r="F56" s="24"/>
    </row>
    <row r="57" spans="1:6" ht="51">
      <c r="A57" s="8" t="s">
        <v>59</v>
      </c>
      <c r="B57" s="6" t="s">
        <v>10</v>
      </c>
      <c r="C57" s="7" t="s">
        <v>11</v>
      </c>
      <c r="D57" s="7">
        <v>2.12</v>
      </c>
      <c r="E57" s="24"/>
      <c r="F57" s="24"/>
    </row>
    <row r="58" spans="1:6" ht="25.5">
      <c r="A58" s="8" t="s">
        <v>60</v>
      </c>
      <c r="B58" s="6" t="s">
        <v>14</v>
      </c>
      <c r="C58" s="7" t="s">
        <v>11</v>
      </c>
      <c r="D58" s="7">
        <v>1.48</v>
      </c>
      <c r="E58" s="24"/>
      <c r="F58" s="24"/>
    </row>
    <row r="59" spans="1:6" ht="12.75">
      <c r="A59" s="8" t="s">
        <v>61</v>
      </c>
      <c r="B59" s="6" t="s">
        <v>16</v>
      </c>
      <c r="C59" s="7" t="s">
        <v>11</v>
      </c>
      <c r="D59" s="9">
        <v>2.32</v>
      </c>
      <c r="E59" s="25"/>
      <c r="F59" s="25"/>
    </row>
    <row r="60" spans="1:6" ht="23.25" customHeight="1">
      <c r="A60" s="43">
        <v>7</v>
      </c>
      <c r="B60" s="44" t="s">
        <v>163</v>
      </c>
      <c r="C60" s="44"/>
      <c r="D60" s="45"/>
      <c r="E60" s="23" t="s">
        <v>180</v>
      </c>
      <c r="F60" s="23" t="s">
        <v>172</v>
      </c>
    </row>
    <row r="61" spans="1:6" ht="12.75">
      <c r="A61" s="5" t="s">
        <v>164</v>
      </c>
      <c r="B61" s="4" t="s">
        <v>9</v>
      </c>
      <c r="C61" s="4"/>
      <c r="D61" s="4"/>
      <c r="E61" s="24"/>
      <c r="F61" s="24"/>
    </row>
    <row r="62" spans="1:6" ht="51">
      <c r="A62" s="8" t="s">
        <v>165</v>
      </c>
      <c r="B62" s="6" t="s">
        <v>10</v>
      </c>
      <c r="C62" s="7" t="s">
        <v>11</v>
      </c>
      <c r="D62" s="7">
        <v>5.06</v>
      </c>
      <c r="E62" s="24"/>
      <c r="F62" s="24"/>
    </row>
    <row r="63" spans="1:6" ht="25.5">
      <c r="A63" s="8" t="s">
        <v>166</v>
      </c>
      <c r="B63" s="6" t="s">
        <v>14</v>
      </c>
      <c r="C63" s="7" t="s">
        <v>11</v>
      </c>
      <c r="D63" s="7">
        <v>3.55</v>
      </c>
      <c r="E63" s="24"/>
      <c r="F63" s="24"/>
    </row>
    <row r="64" spans="1:6" ht="12.75">
      <c r="A64" s="8" t="s">
        <v>167</v>
      </c>
      <c r="B64" s="6" t="s">
        <v>16</v>
      </c>
      <c r="C64" s="7" t="s">
        <v>11</v>
      </c>
      <c r="D64" s="9">
        <v>5.54</v>
      </c>
      <c r="E64" s="24"/>
      <c r="F64" s="24"/>
    </row>
    <row r="65" spans="1:6" ht="12.75">
      <c r="A65" s="5" t="s">
        <v>168</v>
      </c>
      <c r="B65" s="4" t="s">
        <v>21</v>
      </c>
      <c r="C65" s="4"/>
      <c r="D65" s="4"/>
      <c r="E65" s="24"/>
      <c r="F65" s="24"/>
    </row>
    <row r="66" spans="1:6" ht="51">
      <c r="A66" s="8" t="s">
        <v>169</v>
      </c>
      <c r="B66" s="6" t="s">
        <v>10</v>
      </c>
      <c r="C66" s="7" t="s">
        <v>11</v>
      </c>
      <c r="D66" s="7">
        <v>2.12</v>
      </c>
      <c r="E66" s="24"/>
      <c r="F66" s="24"/>
    </row>
    <row r="67" spans="1:6" ht="25.5">
      <c r="A67" s="8" t="s">
        <v>170</v>
      </c>
      <c r="B67" s="6" t="s">
        <v>14</v>
      </c>
      <c r="C67" s="7" t="s">
        <v>11</v>
      </c>
      <c r="D67" s="7">
        <v>1.48</v>
      </c>
      <c r="E67" s="24"/>
      <c r="F67" s="24"/>
    </row>
    <row r="68" spans="1:6" ht="12.75">
      <c r="A68" s="8" t="s">
        <v>171</v>
      </c>
      <c r="B68" s="6" t="s">
        <v>16</v>
      </c>
      <c r="C68" s="7" t="s">
        <v>11</v>
      </c>
      <c r="D68" s="9">
        <v>2.32</v>
      </c>
      <c r="E68" s="25"/>
      <c r="F68" s="25"/>
    </row>
  </sheetData>
  <sheetProtection/>
  <mergeCells count="19">
    <mergeCell ref="B42:D42"/>
    <mergeCell ref="E42:E50"/>
    <mergeCell ref="F42:F50"/>
    <mergeCell ref="E51:E59"/>
    <mergeCell ref="F51:F59"/>
    <mergeCell ref="E60:E68"/>
    <mergeCell ref="F60:F68"/>
    <mergeCell ref="E15:E23"/>
    <mergeCell ref="F15:F23"/>
    <mergeCell ref="E24:E32"/>
    <mergeCell ref="F24:F32"/>
    <mergeCell ref="A1:F1"/>
    <mergeCell ref="A2:F2"/>
    <mergeCell ref="A4:F4"/>
    <mergeCell ref="A3:F3"/>
    <mergeCell ref="E6:E14"/>
    <mergeCell ref="F6:F14"/>
    <mergeCell ref="E33:E41"/>
    <mergeCell ref="F33:F41"/>
  </mergeCells>
  <printOptions/>
  <pageMargins left="0.75" right="0.17" top="0.33" bottom="0.19" header="0.18" footer="0.17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49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49.00390625" style="1" customWidth="1"/>
    <col min="2" max="2" width="8.57421875" style="1" customWidth="1"/>
    <col min="3" max="3" width="13.421875" style="1" customWidth="1"/>
    <col min="4" max="4" width="12.140625" style="1" customWidth="1"/>
    <col min="5" max="16384" width="9.140625" style="1" customWidth="1"/>
  </cols>
  <sheetData>
    <row r="1" spans="1:4" ht="12.75">
      <c r="A1" s="20" t="s">
        <v>75</v>
      </c>
      <c r="B1" s="20"/>
      <c r="C1" s="20"/>
      <c r="D1" s="20"/>
    </row>
    <row r="2" spans="1:4" ht="22.5" customHeight="1">
      <c r="A2" s="31" t="s">
        <v>71</v>
      </c>
      <c r="B2" s="31"/>
      <c r="C2" s="31"/>
      <c r="D2" s="31"/>
    </row>
    <row r="3" spans="1:4" ht="12.75">
      <c r="A3" s="31" t="s">
        <v>72</v>
      </c>
      <c r="B3" s="31"/>
      <c r="C3" s="31"/>
      <c r="D3" s="31"/>
    </row>
    <row r="4" spans="1:4" ht="12.75">
      <c r="A4" s="31" t="s">
        <v>73</v>
      </c>
      <c r="B4" s="31"/>
      <c r="C4" s="31"/>
      <c r="D4" s="31"/>
    </row>
    <row r="5" spans="1:4" ht="12.75">
      <c r="A5" s="31" t="s">
        <v>74</v>
      </c>
      <c r="B5" s="31"/>
      <c r="C5" s="31"/>
      <c r="D5" s="31"/>
    </row>
    <row r="6" spans="1:4" ht="12.75">
      <c r="A6" s="36" t="s">
        <v>175</v>
      </c>
      <c r="B6" s="36"/>
      <c r="C6" s="36"/>
      <c r="D6" s="36"/>
    </row>
    <row r="7" spans="1:4" ht="28.5" customHeight="1">
      <c r="A7" s="37" t="s">
        <v>157</v>
      </c>
      <c r="B7" s="37"/>
      <c r="C7" s="37"/>
      <c r="D7" s="37"/>
    </row>
    <row r="8" spans="1:4" ht="12.75">
      <c r="A8" s="14"/>
      <c r="B8" s="14"/>
      <c r="C8" s="14"/>
      <c r="D8" s="14"/>
    </row>
    <row r="9" spans="1:4" ht="21" customHeight="1">
      <c r="A9" s="31" t="s">
        <v>76</v>
      </c>
      <c r="B9" s="31"/>
      <c r="C9" s="31"/>
      <c r="D9" s="31"/>
    </row>
    <row r="10" spans="1:4" ht="9" customHeight="1">
      <c r="A10" s="35"/>
      <c r="B10" s="35"/>
      <c r="C10" s="35"/>
      <c r="D10" s="35"/>
    </row>
    <row r="11" spans="1:4" ht="12.75">
      <c r="A11" s="29" t="s">
        <v>63</v>
      </c>
      <c r="B11" s="28" t="s">
        <v>66</v>
      </c>
      <c r="C11" s="29" t="s">
        <v>65</v>
      </c>
      <c r="D11" s="29"/>
    </row>
    <row r="12" spans="1:4" ht="12.75">
      <c r="A12" s="29"/>
      <c r="B12" s="28"/>
      <c r="C12" s="30">
        <v>1</v>
      </c>
      <c r="D12" s="30"/>
    </row>
    <row r="13" spans="1:4" ht="12.75">
      <c r="A13" s="7"/>
      <c r="B13" s="2"/>
      <c r="C13" s="26"/>
      <c r="D13" s="27"/>
    </row>
    <row r="14" spans="1:4" ht="12.75">
      <c r="A14" s="10" t="s">
        <v>77</v>
      </c>
      <c r="B14" s="11" t="s">
        <v>82</v>
      </c>
      <c r="C14" s="26">
        <v>42183.3</v>
      </c>
      <c r="D14" s="27"/>
    </row>
    <row r="15" spans="1:4" ht="12.75">
      <c r="A15" s="10" t="s">
        <v>78</v>
      </c>
      <c r="B15" s="11" t="s">
        <v>83</v>
      </c>
      <c r="C15" s="26">
        <v>41213.3</v>
      </c>
      <c r="D15" s="27"/>
    </row>
    <row r="16" spans="1:4" ht="12.75">
      <c r="A16" s="10" t="s">
        <v>79</v>
      </c>
      <c r="B16" s="11" t="s">
        <v>84</v>
      </c>
      <c r="C16" s="26">
        <v>970</v>
      </c>
      <c r="D16" s="27"/>
    </row>
    <row r="17" spans="1:4" ht="12.75">
      <c r="A17" s="10" t="s">
        <v>80</v>
      </c>
      <c r="B17" s="11" t="s">
        <v>85</v>
      </c>
      <c r="C17" s="26">
        <v>68028.8</v>
      </c>
      <c r="D17" s="27"/>
    </row>
    <row r="18" spans="1:4" ht="12.75">
      <c r="A18" s="10" t="s">
        <v>81</v>
      </c>
      <c r="B18" s="11" t="s">
        <v>86</v>
      </c>
      <c r="C18" s="26">
        <v>6880</v>
      </c>
      <c r="D18" s="27"/>
    </row>
    <row r="19" spans="1:4" ht="21.75" customHeight="1">
      <c r="A19" s="31" t="s">
        <v>67</v>
      </c>
      <c r="B19" s="31"/>
      <c r="C19" s="31"/>
      <c r="D19" s="31"/>
    </row>
    <row r="20" spans="1:4" ht="12.75">
      <c r="A20" s="34" t="s">
        <v>156</v>
      </c>
      <c r="B20" s="34"/>
      <c r="C20" s="34"/>
      <c r="D20" s="34"/>
    </row>
    <row r="21" spans="1:4" ht="12.75">
      <c r="A21" s="29" t="s">
        <v>68</v>
      </c>
      <c r="B21" s="28" t="s">
        <v>66</v>
      </c>
      <c r="C21" s="5" t="s">
        <v>69</v>
      </c>
      <c r="D21" s="5" t="s">
        <v>70</v>
      </c>
    </row>
    <row r="22" spans="1:4" ht="12.75">
      <c r="A22" s="29"/>
      <c r="B22" s="28"/>
      <c r="C22" s="5">
        <v>1</v>
      </c>
      <c r="D22" s="5">
        <v>2</v>
      </c>
    </row>
    <row r="23" spans="1:4" ht="12.75">
      <c r="A23" s="7" t="s">
        <v>87</v>
      </c>
      <c r="B23" s="11" t="s">
        <v>112</v>
      </c>
      <c r="C23" s="15">
        <f>+C29</f>
        <v>218098.6</v>
      </c>
      <c r="D23" s="15">
        <f>+D29</f>
        <v>228533.5</v>
      </c>
    </row>
    <row r="24" spans="1:4" ht="12.75">
      <c r="A24" s="13" t="s">
        <v>88</v>
      </c>
      <c r="B24" s="11" t="s">
        <v>113</v>
      </c>
      <c r="C24" s="15"/>
      <c r="D24" s="15"/>
    </row>
    <row r="25" spans="1:4" ht="12.75">
      <c r="A25" s="13" t="s">
        <v>89</v>
      </c>
      <c r="B25" s="11" t="s">
        <v>114</v>
      </c>
      <c r="C25" s="15"/>
      <c r="D25" s="15"/>
    </row>
    <row r="26" spans="1:4" ht="25.5">
      <c r="A26" s="13" t="s">
        <v>90</v>
      </c>
      <c r="B26" s="11" t="s">
        <v>115</v>
      </c>
      <c r="C26" s="15"/>
      <c r="D26" s="15"/>
    </row>
    <row r="27" spans="1:4" ht="12.75">
      <c r="A27" s="13" t="s">
        <v>91</v>
      </c>
      <c r="B27" s="11" t="s">
        <v>116</v>
      </c>
      <c r="C27" s="15"/>
      <c r="D27" s="15"/>
    </row>
    <row r="28" spans="1:4" ht="12.75">
      <c r="A28" s="13" t="s">
        <v>92</v>
      </c>
      <c r="B28" s="11" t="s">
        <v>117</v>
      </c>
      <c r="C28" s="15"/>
      <c r="D28" s="15"/>
    </row>
    <row r="29" spans="1:4" ht="12.75">
      <c r="A29" s="13" t="s">
        <v>93</v>
      </c>
      <c r="B29" s="11" t="s">
        <v>118</v>
      </c>
      <c r="C29" s="15">
        <v>218098.6</v>
      </c>
      <c r="D29" s="15">
        <v>228533.5</v>
      </c>
    </row>
    <row r="30" spans="1:4" ht="12.75">
      <c r="A30" s="13" t="s">
        <v>94</v>
      </c>
      <c r="B30" s="11" t="s">
        <v>119</v>
      </c>
      <c r="C30" s="15">
        <v>218098.6</v>
      </c>
      <c r="D30" s="15">
        <v>228533.5</v>
      </c>
    </row>
    <row r="31" spans="1:4" ht="12.75">
      <c r="A31" s="13" t="s">
        <v>95</v>
      </c>
      <c r="B31" s="11" t="s">
        <v>120</v>
      </c>
      <c r="C31" s="15"/>
      <c r="D31" s="15"/>
    </row>
    <row r="32" spans="1:4" ht="12.75">
      <c r="A32" s="13" t="s">
        <v>96</v>
      </c>
      <c r="B32" s="11" t="s">
        <v>121</v>
      </c>
      <c r="C32" s="15"/>
      <c r="D32" s="15"/>
    </row>
    <row r="33" spans="1:4" ht="12.75">
      <c r="A33" s="13" t="s">
        <v>97</v>
      </c>
      <c r="B33" s="11" t="s">
        <v>122</v>
      </c>
      <c r="C33" s="15"/>
      <c r="D33" s="15"/>
    </row>
    <row r="34" spans="1:4" ht="12.75">
      <c r="A34" s="13" t="s">
        <v>98</v>
      </c>
      <c r="B34" s="11" t="s">
        <v>123</v>
      </c>
      <c r="C34" s="15"/>
      <c r="D34" s="15"/>
    </row>
    <row r="35" spans="1:4" ht="12.75">
      <c r="A35" s="13" t="s">
        <v>99</v>
      </c>
      <c r="B35" s="11" t="s">
        <v>124</v>
      </c>
      <c r="C35" s="15"/>
      <c r="D35" s="15"/>
    </row>
    <row r="36" spans="1:4" ht="12.75">
      <c r="A36" s="13" t="s">
        <v>100</v>
      </c>
      <c r="B36" s="11" t="s">
        <v>125</v>
      </c>
      <c r="C36" s="15"/>
      <c r="D36" s="15"/>
    </row>
    <row r="37" spans="1:4" ht="12.75">
      <c r="A37" s="13" t="s">
        <v>101</v>
      </c>
      <c r="B37" s="11" t="s">
        <v>126</v>
      </c>
      <c r="C37" s="15"/>
      <c r="D37" s="15"/>
    </row>
    <row r="38" spans="1:4" ht="12.75">
      <c r="A38" s="13" t="s">
        <v>102</v>
      </c>
      <c r="B38" s="11" t="s">
        <v>127</v>
      </c>
      <c r="C38" s="15"/>
      <c r="D38" s="15"/>
    </row>
    <row r="39" spans="1:4" ht="12.75">
      <c r="A39" s="13" t="s">
        <v>103</v>
      </c>
      <c r="B39" s="11" t="s">
        <v>128</v>
      </c>
      <c r="C39" s="15"/>
      <c r="D39" s="15"/>
    </row>
    <row r="40" spans="1:4" ht="12.75">
      <c r="A40" s="13" t="s">
        <v>104</v>
      </c>
      <c r="B40" s="11" t="s">
        <v>129</v>
      </c>
      <c r="C40" s="15"/>
      <c r="D40" s="15"/>
    </row>
    <row r="41" spans="1:4" ht="12.75">
      <c r="A41" s="13" t="s">
        <v>105</v>
      </c>
      <c r="B41" s="11" t="s">
        <v>130</v>
      </c>
      <c r="C41" s="15"/>
      <c r="D41" s="15"/>
    </row>
    <row r="42" spans="1:4" ht="12.75">
      <c r="A42" s="13" t="s">
        <v>106</v>
      </c>
      <c r="B42" s="11" t="s">
        <v>131</v>
      </c>
      <c r="C42" s="15"/>
      <c r="D42" s="15"/>
    </row>
    <row r="43" spans="1:4" ht="12.75">
      <c r="A43" s="13" t="s">
        <v>107</v>
      </c>
      <c r="B43" s="11" t="s">
        <v>132</v>
      </c>
      <c r="C43" s="15"/>
      <c r="D43" s="15"/>
    </row>
    <row r="44" spans="1:4" ht="12.75">
      <c r="A44" s="13" t="s">
        <v>108</v>
      </c>
      <c r="B44" s="11" t="s">
        <v>133</v>
      </c>
      <c r="C44" s="15">
        <f>+C30</f>
        <v>218098.6</v>
      </c>
      <c r="D44" s="15">
        <f>+D30</f>
        <v>228533.5</v>
      </c>
    </row>
    <row r="45" spans="1:4" ht="25.5">
      <c r="A45" s="13" t="s">
        <v>109</v>
      </c>
      <c r="B45" s="11" t="s">
        <v>134</v>
      </c>
      <c r="C45" s="15">
        <v>788</v>
      </c>
      <c r="D45" s="15">
        <v>8223</v>
      </c>
    </row>
    <row r="46" spans="1:4" ht="14.25" customHeight="1">
      <c r="A46" s="13" t="s">
        <v>110</v>
      </c>
      <c r="B46" s="11" t="s">
        <v>135</v>
      </c>
      <c r="C46" s="15">
        <f>+C44+C45</f>
        <v>218886.6</v>
      </c>
      <c r="D46" s="15">
        <f>+D44+D45</f>
        <v>236756.5</v>
      </c>
    </row>
    <row r="47" spans="1:4" ht="15.75" customHeight="1">
      <c r="A47" s="17" t="s">
        <v>111</v>
      </c>
      <c r="B47" s="18" t="s">
        <v>136</v>
      </c>
      <c r="C47" s="32">
        <f>+C46-D46</f>
        <v>-17869.899999999994</v>
      </c>
      <c r="D47" s="33"/>
    </row>
    <row r="48" spans="1:4" ht="12.75">
      <c r="A48" s="4" t="s">
        <v>176</v>
      </c>
      <c r="B48" s="4"/>
      <c r="C48" s="32">
        <v>-2549.6</v>
      </c>
      <c r="D48" s="33"/>
    </row>
    <row r="49" spans="1:4" ht="12.75">
      <c r="A49" s="17" t="s">
        <v>111</v>
      </c>
      <c r="B49" s="4"/>
      <c r="C49" s="32">
        <f>+C47+C48</f>
        <v>-20419.499999999993</v>
      </c>
      <c r="D49" s="33"/>
    </row>
  </sheetData>
  <sheetProtection/>
  <mergeCells count="26">
    <mergeCell ref="C48:D48"/>
    <mergeCell ref="C49:D49"/>
    <mergeCell ref="A11:A12"/>
    <mergeCell ref="A10:D10"/>
    <mergeCell ref="A3:D3"/>
    <mergeCell ref="A4:D4"/>
    <mergeCell ref="A5:D5"/>
    <mergeCell ref="A6:D6"/>
    <mergeCell ref="A7:D7"/>
    <mergeCell ref="C15:D15"/>
    <mergeCell ref="A1:D1"/>
    <mergeCell ref="A9:D9"/>
    <mergeCell ref="C47:D47"/>
    <mergeCell ref="A19:D19"/>
    <mergeCell ref="B21:B22"/>
    <mergeCell ref="A21:A22"/>
    <mergeCell ref="A20:D20"/>
    <mergeCell ref="C13:D13"/>
    <mergeCell ref="C14:D14"/>
    <mergeCell ref="A2:D2"/>
    <mergeCell ref="C16:D16"/>
    <mergeCell ref="C17:D17"/>
    <mergeCell ref="C18:D18"/>
    <mergeCell ref="B11:B12"/>
    <mergeCell ref="C11:D11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2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5.00390625" style="1" customWidth="1"/>
    <col min="2" max="3" width="9.140625" style="1" customWidth="1"/>
    <col min="4" max="4" width="11.28125" style="1" customWidth="1"/>
    <col min="5" max="16384" width="9.140625" style="1" customWidth="1"/>
  </cols>
  <sheetData>
    <row r="1" spans="1:13" ht="12.75">
      <c r="A1" s="38" t="s">
        <v>177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 customHeight="1">
      <c r="A2" s="34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 customHeight="1">
      <c r="A3" s="39" t="s">
        <v>137</v>
      </c>
      <c r="B3" s="39" t="s">
        <v>64</v>
      </c>
      <c r="C3" s="39" t="s">
        <v>138</v>
      </c>
      <c r="D3" s="40" t="s">
        <v>139</v>
      </c>
      <c r="E3" s="41"/>
      <c r="F3" s="41"/>
      <c r="G3" s="41"/>
      <c r="H3" s="41"/>
      <c r="I3" s="41"/>
      <c r="J3" s="41"/>
      <c r="K3" s="41"/>
      <c r="L3" s="41"/>
      <c r="M3" s="42"/>
    </row>
    <row r="4" spans="1:13" ht="165.75">
      <c r="A4" s="39"/>
      <c r="B4" s="39"/>
      <c r="C4" s="39"/>
      <c r="D4" s="12" t="s">
        <v>140</v>
      </c>
      <c r="E4" s="12" t="s">
        <v>141</v>
      </c>
      <c r="F4" s="12" t="s">
        <v>142</v>
      </c>
      <c r="G4" s="12" t="s">
        <v>143</v>
      </c>
      <c r="H4" s="12" t="s">
        <v>144</v>
      </c>
      <c r="I4" s="12" t="s">
        <v>145</v>
      </c>
      <c r="J4" s="12" t="s">
        <v>146</v>
      </c>
      <c r="K4" s="12" t="s">
        <v>147</v>
      </c>
      <c r="L4" s="12" t="s">
        <v>148</v>
      </c>
      <c r="M4" s="12" t="s">
        <v>149</v>
      </c>
    </row>
    <row r="5" spans="1:13" ht="12.75">
      <c r="A5" s="39"/>
      <c r="B5" s="39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</row>
    <row r="6" spans="1:13" ht="12.75">
      <c r="A6" s="2" t="s">
        <v>150</v>
      </c>
      <c r="B6" s="11" t="s">
        <v>112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>
      <c r="A7" s="13" t="s">
        <v>88</v>
      </c>
      <c r="B7" s="11" t="s">
        <v>113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13" t="s">
        <v>151</v>
      </c>
      <c r="B8" s="11" t="s">
        <v>114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5.5">
      <c r="A9" s="13" t="s">
        <v>90</v>
      </c>
      <c r="B9" s="11" t="s">
        <v>115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5.5">
      <c r="A10" s="13" t="s">
        <v>91</v>
      </c>
      <c r="B10" s="11" t="s">
        <v>116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.75">
      <c r="A11" s="13" t="s">
        <v>92</v>
      </c>
      <c r="B11" s="11" t="s">
        <v>117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13" t="s">
        <v>93</v>
      </c>
      <c r="B12" s="11" t="s">
        <v>118</v>
      </c>
      <c r="C12" s="16">
        <f>SUM(D12:M12)</f>
        <v>228533.49999999997</v>
      </c>
      <c r="D12" s="16"/>
      <c r="E12" s="16">
        <f>+E13</f>
        <v>5252.1</v>
      </c>
      <c r="F12" s="16">
        <f>+F13</f>
        <v>126679.7</v>
      </c>
      <c r="G12" s="16">
        <f>+G13</f>
        <v>33837.1</v>
      </c>
      <c r="H12" s="16">
        <f>+H13</f>
        <v>5340.3</v>
      </c>
      <c r="I12" s="16">
        <f>+I13</f>
        <v>56101.299999999996</v>
      </c>
      <c r="J12" s="16"/>
      <c r="K12" s="16"/>
      <c r="L12" s="16">
        <f>+L13</f>
        <v>1323</v>
      </c>
      <c r="M12" s="16"/>
    </row>
    <row r="13" spans="1:13" ht="12.75">
      <c r="A13" s="13" t="s">
        <v>94</v>
      </c>
      <c r="B13" s="11" t="s">
        <v>119</v>
      </c>
      <c r="C13" s="16">
        <f>+'форма 2 (I и II часть)2017г'!D30</f>
        <v>228533.5</v>
      </c>
      <c r="D13" s="16"/>
      <c r="E13" s="16">
        <v>5252.1</v>
      </c>
      <c r="F13" s="16">
        <v>126679.7</v>
      </c>
      <c r="G13" s="16">
        <v>33837.1</v>
      </c>
      <c r="H13" s="16">
        <v>5340.3</v>
      </c>
      <c r="I13" s="16">
        <f>+C13-E13-F13-G13-L13-H13</f>
        <v>56101.299999999996</v>
      </c>
      <c r="J13" s="16"/>
      <c r="K13" s="16"/>
      <c r="L13" s="16">
        <v>1323</v>
      </c>
      <c r="M13" s="16"/>
    </row>
    <row r="14" spans="1:13" ht="12.75">
      <c r="A14" s="13" t="s">
        <v>95</v>
      </c>
      <c r="B14" s="11" t="s">
        <v>120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13" t="s">
        <v>96</v>
      </c>
      <c r="B15" s="11" t="s">
        <v>121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13" t="s">
        <v>97</v>
      </c>
      <c r="B16" s="11" t="s">
        <v>122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13" t="s">
        <v>98</v>
      </c>
      <c r="B17" s="11" t="s">
        <v>123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3" t="s">
        <v>99</v>
      </c>
      <c r="B18" s="11" t="s">
        <v>124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3" t="s">
        <v>100</v>
      </c>
      <c r="B19" s="11" t="s">
        <v>125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3" t="s">
        <v>101</v>
      </c>
      <c r="B20" s="11" t="s">
        <v>126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>
      <c r="A21" s="13" t="s">
        <v>102</v>
      </c>
      <c r="B21" s="11" t="s">
        <v>127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3" t="s">
        <v>103</v>
      </c>
      <c r="B22" s="11" t="s">
        <v>128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3" t="s">
        <v>104</v>
      </c>
      <c r="B23" s="11" t="s">
        <v>129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3" t="s">
        <v>105</v>
      </c>
      <c r="B24" s="11" t="s">
        <v>130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2.75">
      <c r="A25" s="13" t="s">
        <v>106</v>
      </c>
      <c r="B25" s="11" t="s">
        <v>131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 s="13" t="s">
        <v>107</v>
      </c>
      <c r="B26" s="11" t="s">
        <v>132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3" t="s">
        <v>152</v>
      </c>
      <c r="B27" s="11" t="s">
        <v>133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13" t="s">
        <v>153</v>
      </c>
      <c r="B28" s="11" t="s">
        <v>134</v>
      </c>
      <c r="C28" s="16">
        <f>+'форма 2 (I и II часть)2017г'!D45</f>
        <v>8223</v>
      </c>
      <c r="D28" s="16"/>
      <c r="E28" s="16"/>
      <c r="F28" s="16"/>
      <c r="G28" s="16"/>
      <c r="H28" s="16"/>
      <c r="I28" s="16"/>
      <c r="J28" s="16">
        <v>4</v>
      </c>
      <c r="K28" s="16"/>
      <c r="L28" s="16">
        <v>199.3</v>
      </c>
      <c r="M28" s="16">
        <f>+C28-F28-L28-J28</f>
        <v>8019.7</v>
      </c>
    </row>
    <row r="29" spans="1:13" ht="12.75">
      <c r="A29" s="17" t="s">
        <v>154</v>
      </c>
      <c r="B29" s="18" t="s">
        <v>135</v>
      </c>
      <c r="C29" s="19">
        <f>SUM(D29:M29)</f>
        <v>236756.49999999997</v>
      </c>
      <c r="D29" s="19"/>
      <c r="E29" s="19">
        <f>+E13+E28</f>
        <v>5252.1</v>
      </c>
      <c r="F29" s="19">
        <f aca="true" t="shared" si="0" ref="F29:M29">+F13+F28</f>
        <v>126679.7</v>
      </c>
      <c r="G29" s="19">
        <f t="shared" si="0"/>
        <v>33837.1</v>
      </c>
      <c r="H29" s="19">
        <f t="shared" si="0"/>
        <v>5340.3</v>
      </c>
      <c r="I29" s="19">
        <f t="shared" si="0"/>
        <v>56101.299999999996</v>
      </c>
      <c r="J29" s="19">
        <f t="shared" si="0"/>
        <v>4</v>
      </c>
      <c r="K29" s="19">
        <f t="shared" si="0"/>
        <v>0</v>
      </c>
      <c r="L29" s="19">
        <f t="shared" si="0"/>
        <v>1522.3</v>
      </c>
      <c r="M29" s="19">
        <f t="shared" si="0"/>
        <v>8019.7</v>
      </c>
    </row>
  </sheetData>
  <sheetProtection/>
  <mergeCells count="6">
    <mergeCell ref="A1:M1"/>
    <mergeCell ref="C3:C4"/>
    <mergeCell ref="B3:B5"/>
    <mergeCell ref="A3:A5"/>
    <mergeCell ref="A2:M2"/>
    <mergeCell ref="D3:M3"/>
  </mergeCells>
  <printOptions/>
  <pageMargins left="0.37" right="0.34" top="0.6" bottom="0.16" header="0.22" footer="0.16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D47"/>
  <sheetViews>
    <sheetView zoomScalePageLayoutView="0" workbookViewId="0" topLeftCell="A1">
      <selection activeCell="C45" sqref="C45:D45"/>
    </sheetView>
  </sheetViews>
  <sheetFormatPr defaultColWidth="9.140625" defaultRowHeight="12.75"/>
  <cols>
    <col min="1" max="1" width="49.00390625" style="1" customWidth="1"/>
    <col min="2" max="2" width="8.57421875" style="1" customWidth="1"/>
    <col min="3" max="3" width="13.421875" style="1" customWidth="1"/>
    <col min="4" max="4" width="12.140625" style="1" customWidth="1"/>
    <col min="5" max="16384" width="9.140625" style="1" customWidth="1"/>
  </cols>
  <sheetData>
    <row r="1" spans="1:4" ht="12.75">
      <c r="A1" s="20" t="s">
        <v>75</v>
      </c>
      <c r="B1" s="20"/>
      <c r="C1" s="20"/>
      <c r="D1" s="20"/>
    </row>
    <row r="2" spans="1:4" ht="20.25" customHeight="1">
      <c r="A2" s="31" t="s">
        <v>71</v>
      </c>
      <c r="B2" s="31"/>
      <c r="C2" s="31"/>
      <c r="D2" s="31"/>
    </row>
    <row r="3" spans="1:4" ht="12.75">
      <c r="A3" s="31" t="s">
        <v>72</v>
      </c>
      <c r="B3" s="31"/>
      <c r="C3" s="31"/>
      <c r="D3" s="31"/>
    </row>
    <row r="4" spans="1:4" ht="12.75">
      <c r="A4" s="31" t="s">
        <v>73</v>
      </c>
      <c r="B4" s="31"/>
      <c r="C4" s="31"/>
      <c r="D4" s="31"/>
    </row>
    <row r="5" spans="1:4" ht="12.75">
      <c r="A5" s="31" t="s">
        <v>74</v>
      </c>
      <c r="B5" s="31"/>
      <c r="C5" s="31"/>
      <c r="D5" s="31"/>
    </row>
    <row r="6" spans="1:4" ht="15" customHeight="1">
      <c r="A6" s="36" t="s">
        <v>173</v>
      </c>
      <c r="B6" s="36"/>
      <c r="C6" s="36"/>
      <c r="D6" s="36"/>
    </row>
    <row r="7" spans="1:4" ht="33" customHeight="1">
      <c r="A7" s="37" t="s">
        <v>157</v>
      </c>
      <c r="B7" s="37"/>
      <c r="C7" s="37"/>
      <c r="D7" s="37"/>
    </row>
    <row r="8" spans="1:4" ht="12.75">
      <c r="A8" s="14"/>
      <c r="B8" s="14"/>
      <c r="C8" s="14"/>
      <c r="D8" s="14"/>
    </row>
    <row r="9" spans="1:4" ht="21" customHeight="1">
      <c r="A9" s="31" t="s">
        <v>76</v>
      </c>
      <c r="B9" s="31"/>
      <c r="C9" s="31"/>
      <c r="D9" s="31"/>
    </row>
    <row r="10" spans="1:4" ht="9" customHeight="1">
      <c r="A10" s="35"/>
      <c r="B10" s="35"/>
      <c r="C10" s="35"/>
      <c r="D10" s="35"/>
    </row>
    <row r="11" spans="1:4" ht="12.75">
      <c r="A11" s="29" t="s">
        <v>63</v>
      </c>
      <c r="B11" s="28" t="s">
        <v>66</v>
      </c>
      <c r="C11" s="29" t="s">
        <v>155</v>
      </c>
      <c r="D11" s="29"/>
    </row>
    <row r="12" spans="1:4" ht="12.75">
      <c r="A12" s="29"/>
      <c r="B12" s="28"/>
      <c r="C12" s="30">
        <v>1</v>
      </c>
      <c r="D12" s="30"/>
    </row>
    <row r="13" spans="1:4" ht="12.75">
      <c r="A13" s="7"/>
      <c r="B13" s="2"/>
      <c r="C13" s="26"/>
      <c r="D13" s="27"/>
    </row>
    <row r="14" spans="1:4" ht="12.75">
      <c r="A14" s="10" t="s">
        <v>77</v>
      </c>
      <c r="B14" s="11" t="s">
        <v>82</v>
      </c>
      <c r="C14" s="26">
        <v>42183.3</v>
      </c>
      <c r="D14" s="27"/>
    </row>
    <row r="15" spans="1:4" ht="12.75">
      <c r="A15" s="10" t="s">
        <v>78</v>
      </c>
      <c r="B15" s="11" t="s">
        <v>83</v>
      </c>
      <c r="C15" s="26">
        <v>41213.3</v>
      </c>
      <c r="D15" s="27"/>
    </row>
    <row r="16" spans="1:4" ht="12.75">
      <c r="A16" s="10" t="s">
        <v>79</v>
      </c>
      <c r="B16" s="11" t="s">
        <v>84</v>
      </c>
      <c r="C16" s="26">
        <v>970</v>
      </c>
      <c r="D16" s="27"/>
    </row>
    <row r="17" spans="1:4" ht="12.75">
      <c r="A17" s="10" t="s">
        <v>80</v>
      </c>
      <c r="B17" s="11" t="s">
        <v>85</v>
      </c>
      <c r="C17" s="26">
        <v>68028.8</v>
      </c>
      <c r="D17" s="27"/>
    </row>
    <row r="18" spans="1:4" ht="12.75">
      <c r="A18" s="10" t="s">
        <v>81</v>
      </c>
      <c r="B18" s="11" t="s">
        <v>86</v>
      </c>
      <c r="C18" s="26">
        <v>6880</v>
      </c>
      <c r="D18" s="27"/>
    </row>
    <row r="19" spans="1:4" ht="21.75" customHeight="1">
      <c r="A19" s="31" t="s">
        <v>67</v>
      </c>
      <c r="B19" s="31"/>
      <c r="C19" s="31"/>
      <c r="D19" s="31"/>
    </row>
    <row r="20" spans="1:4" ht="12.75">
      <c r="A20" s="34" t="s">
        <v>156</v>
      </c>
      <c r="B20" s="34"/>
      <c r="C20" s="34"/>
      <c r="D20" s="34"/>
    </row>
    <row r="21" spans="1:4" ht="12.75">
      <c r="A21" s="29" t="s">
        <v>68</v>
      </c>
      <c r="B21" s="28" t="s">
        <v>66</v>
      </c>
      <c r="C21" s="5" t="s">
        <v>69</v>
      </c>
      <c r="D21" s="5" t="s">
        <v>70</v>
      </c>
    </row>
    <row r="22" spans="1:4" ht="12.75">
      <c r="A22" s="29"/>
      <c r="B22" s="28"/>
      <c r="C22" s="5">
        <v>1</v>
      </c>
      <c r="D22" s="5">
        <v>2</v>
      </c>
    </row>
    <row r="23" spans="1:4" ht="12.75">
      <c r="A23" s="7" t="s">
        <v>87</v>
      </c>
      <c r="B23" s="11" t="s">
        <v>112</v>
      </c>
      <c r="C23" s="15">
        <f>+C29</f>
        <v>218098.6</v>
      </c>
      <c r="D23" s="15">
        <f>+D29</f>
        <v>256209.59999999998</v>
      </c>
    </row>
    <row r="24" spans="1:4" ht="12.75">
      <c r="A24" s="13" t="s">
        <v>88</v>
      </c>
      <c r="B24" s="11" t="s">
        <v>113</v>
      </c>
      <c r="C24" s="15"/>
      <c r="D24" s="15"/>
    </row>
    <row r="25" spans="1:4" ht="12.75">
      <c r="A25" s="13" t="s">
        <v>89</v>
      </c>
      <c r="B25" s="11" t="s">
        <v>114</v>
      </c>
      <c r="C25" s="15"/>
      <c r="D25" s="15"/>
    </row>
    <row r="26" spans="1:4" ht="25.5">
      <c r="A26" s="13" t="s">
        <v>90</v>
      </c>
      <c r="B26" s="11" t="s">
        <v>115</v>
      </c>
      <c r="C26" s="15"/>
      <c r="D26" s="15"/>
    </row>
    <row r="27" spans="1:4" ht="12.75">
      <c r="A27" s="13" t="s">
        <v>91</v>
      </c>
      <c r="B27" s="11" t="s">
        <v>116</v>
      </c>
      <c r="C27" s="15"/>
      <c r="D27" s="15"/>
    </row>
    <row r="28" spans="1:4" ht="12.75">
      <c r="A28" s="13" t="s">
        <v>92</v>
      </c>
      <c r="B28" s="11" t="s">
        <v>117</v>
      </c>
      <c r="C28" s="15"/>
      <c r="D28" s="15"/>
    </row>
    <row r="29" spans="1:4" ht="12.75">
      <c r="A29" s="13" t="s">
        <v>93</v>
      </c>
      <c r="B29" s="11" t="s">
        <v>118</v>
      </c>
      <c r="C29" s="15">
        <f>+C30</f>
        <v>218098.6</v>
      </c>
      <c r="D29" s="15">
        <f>+D30</f>
        <v>256209.59999999998</v>
      </c>
    </row>
    <row r="30" spans="1:4" ht="12.75">
      <c r="A30" s="13" t="s">
        <v>94</v>
      </c>
      <c r="B30" s="11" t="s">
        <v>119</v>
      </c>
      <c r="C30" s="15">
        <v>218098.6</v>
      </c>
      <c r="D30" s="15">
        <v>256209.59999999998</v>
      </c>
    </row>
    <row r="31" spans="1:4" ht="12.75">
      <c r="A31" s="13" t="s">
        <v>95</v>
      </c>
      <c r="B31" s="11" t="s">
        <v>120</v>
      </c>
      <c r="C31" s="15"/>
      <c r="D31" s="15"/>
    </row>
    <row r="32" spans="1:4" ht="12.75">
      <c r="A32" s="13" t="s">
        <v>96</v>
      </c>
      <c r="B32" s="11" t="s">
        <v>121</v>
      </c>
      <c r="C32" s="15"/>
      <c r="D32" s="15"/>
    </row>
    <row r="33" spans="1:4" ht="12.75">
      <c r="A33" s="13" t="s">
        <v>97</v>
      </c>
      <c r="B33" s="11" t="s">
        <v>122</v>
      </c>
      <c r="C33" s="15"/>
      <c r="D33" s="15"/>
    </row>
    <row r="34" spans="1:4" ht="12.75">
      <c r="A34" s="13" t="s">
        <v>98</v>
      </c>
      <c r="B34" s="11" t="s">
        <v>123</v>
      </c>
      <c r="C34" s="15"/>
      <c r="D34" s="15"/>
    </row>
    <row r="35" spans="1:4" ht="12.75">
      <c r="A35" s="13" t="s">
        <v>99</v>
      </c>
      <c r="B35" s="11" t="s">
        <v>124</v>
      </c>
      <c r="C35" s="15"/>
      <c r="D35" s="15"/>
    </row>
    <row r="36" spans="1:4" ht="12.75">
      <c r="A36" s="13" t="s">
        <v>100</v>
      </c>
      <c r="B36" s="11" t="s">
        <v>125</v>
      </c>
      <c r="C36" s="15"/>
      <c r="D36" s="15"/>
    </row>
    <row r="37" spans="1:4" ht="12.75">
      <c r="A37" s="13" t="s">
        <v>101</v>
      </c>
      <c r="B37" s="11" t="s">
        <v>126</v>
      </c>
      <c r="C37" s="15"/>
      <c r="D37" s="15"/>
    </row>
    <row r="38" spans="1:4" ht="12.75">
      <c r="A38" s="13" t="s">
        <v>102</v>
      </c>
      <c r="B38" s="11" t="s">
        <v>127</v>
      </c>
      <c r="C38" s="15"/>
      <c r="D38" s="15"/>
    </row>
    <row r="39" spans="1:4" ht="12.75">
      <c r="A39" s="13" t="s">
        <v>103</v>
      </c>
      <c r="B39" s="11" t="s">
        <v>128</v>
      </c>
      <c r="C39" s="15"/>
      <c r="D39" s="15"/>
    </row>
    <row r="40" spans="1:4" ht="12.75">
      <c r="A40" s="13" t="s">
        <v>104</v>
      </c>
      <c r="B40" s="11" t="s">
        <v>129</v>
      </c>
      <c r="C40" s="15"/>
      <c r="D40" s="15"/>
    </row>
    <row r="41" spans="1:4" ht="12.75">
      <c r="A41" s="13" t="s">
        <v>105</v>
      </c>
      <c r="B41" s="11" t="s">
        <v>130</v>
      </c>
      <c r="C41" s="15"/>
      <c r="D41" s="15"/>
    </row>
    <row r="42" spans="1:4" ht="12.75">
      <c r="A42" s="13" t="s">
        <v>106</v>
      </c>
      <c r="B42" s="11" t="s">
        <v>131</v>
      </c>
      <c r="C42" s="15"/>
      <c r="D42" s="15"/>
    </row>
    <row r="43" spans="1:4" ht="12.75">
      <c r="A43" s="13" t="s">
        <v>107</v>
      </c>
      <c r="B43" s="11" t="s">
        <v>132</v>
      </c>
      <c r="C43" s="15"/>
      <c r="D43" s="15"/>
    </row>
    <row r="44" spans="1:4" ht="12.75">
      <c r="A44" s="13" t="s">
        <v>108</v>
      </c>
      <c r="B44" s="11" t="s">
        <v>133</v>
      </c>
      <c r="C44" s="15">
        <f>+C30</f>
        <v>218098.6</v>
      </c>
      <c r="D44" s="15">
        <f>+D30</f>
        <v>256209.59999999998</v>
      </c>
    </row>
    <row r="45" spans="1:4" ht="25.5">
      <c r="A45" s="13" t="s">
        <v>109</v>
      </c>
      <c r="B45" s="11" t="s">
        <v>134</v>
      </c>
      <c r="C45" s="15">
        <v>477.59999999999997</v>
      </c>
      <c r="D45" s="15">
        <v>2370.7999999999997</v>
      </c>
    </row>
    <row r="46" spans="1:4" ht="12.75">
      <c r="A46" s="13" t="s">
        <v>110</v>
      </c>
      <c r="B46" s="11" t="s">
        <v>135</v>
      </c>
      <c r="C46" s="15">
        <f>+C44+C45</f>
        <v>218576.2</v>
      </c>
      <c r="D46" s="15">
        <f>+D44+D45</f>
        <v>258580.39999999997</v>
      </c>
    </row>
    <row r="47" spans="1:4" ht="15.75" customHeight="1">
      <c r="A47" s="17" t="s">
        <v>111</v>
      </c>
      <c r="B47" s="18" t="s">
        <v>136</v>
      </c>
      <c r="C47" s="32">
        <f>+C46-D46</f>
        <v>-40004.19999999995</v>
      </c>
      <c r="D47" s="33"/>
    </row>
  </sheetData>
  <sheetProtection/>
  <mergeCells count="24">
    <mergeCell ref="C16:D16"/>
    <mergeCell ref="C17:D17"/>
    <mergeCell ref="C18:D18"/>
    <mergeCell ref="C47:D47"/>
    <mergeCell ref="A19:D19"/>
    <mergeCell ref="B21:B22"/>
    <mergeCell ref="A21:A22"/>
    <mergeCell ref="A20:D20"/>
    <mergeCell ref="A7:D7"/>
    <mergeCell ref="A11:A12"/>
    <mergeCell ref="B11:B12"/>
    <mergeCell ref="C11:D11"/>
    <mergeCell ref="C12:D12"/>
    <mergeCell ref="C15:D15"/>
    <mergeCell ref="A1:D1"/>
    <mergeCell ref="A9:D9"/>
    <mergeCell ref="C13:D13"/>
    <mergeCell ref="C14:D14"/>
    <mergeCell ref="A2:D2"/>
    <mergeCell ref="A10:D10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9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5.00390625" style="1" customWidth="1"/>
    <col min="2" max="3" width="9.140625" style="1" customWidth="1"/>
    <col min="4" max="4" width="11.28125" style="1" customWidth="1"/>
    <col min="5" max="16384" width="9.140625" style="1" customWidth="1"/>
  </cols>
  <sheetData>
    <row r="1" spans="1:13" ht="12.75">
      <c r="A1" s="38" t="s">
        <v>174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 customHeight="1">
      <c r="A2" s="34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 customHeight="1">
      <c r="A3" s="39" t="s">
        <v>137</v>
      </c>
      <c r="B3" s="39" t="s">
        <v>64</v>
      </c>
      <c r="C3" s="39" t="s">
        <v>138</v>
      </c>
      <c r="D3" s="4" t="s">
        <v>139</v>
      </c>
      <c r="E3" s="4"/>
      <c r="F3" s="4"/>
      <c r="G3" s="4"/>
      <c r="H3" s="4"/>
      <c r="I3" s="4"/>
      <c r="J3" s="4"/>
      <c r="K3" s="4"/>
      <c r="L3" s="4"/>
      <c r="M3" s="4"/>
    </row>
    <row r="4" spans="1:13" ht="165.75">
      <c r="A4" s="39"/>
      <c r="B4" s="39"/>
      <c r="C4" s="39"/>
      <c r="D4" s="12" t="s">
        <v>140</v>
      </c>
      <c r="E4" s="12" t="s">
        <v>141</v>
      </c>
      <c r="F4" s="12" t="s">
        <v>142</v>
      </c>
      <c r="G4" s="12" t="s">
        <v>143</v>
      </c>
      <c r="H4" s="12" t="s">
        <v>144</v>
      </c>
      <c r="I4" s="12" t="s">
        <v>145</v>
      </c>
      <c r="J4" s="12" t="s">
        <v>146</v>
      </c>
      <c r="K4" s="12" t="s">
        <v>147</v>
      </c>
      <c r="L4" s="12" t="s">
        <v>148</v>
      </c>
      <c r="M4" s="12" t="s">
        <v>149</v>
      </c>
    </row>
    <row r="5" spans="1:13" ht="12.75">
      <c r="A5" s="39"/>
      <c r="B5" s="39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</row>
    <row r="6" spans="1:13" ht="12.75">
      <c r="A6" s="2" t="s">
        <v>150</v>
      </c>
      <c r="B6" s="11" t="s">
        <v>112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>
      <c r="A7" s="13" t="s">
        <v>88</v>
      </c>
      <c r="B7" s="11" t="s">
        <v>113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13" t="s">
        <v>151</v>
      </c>
      <c r="B8" s="11" t="s">
        <v>114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5.5">
      <c r="A9" s="13" t="s">
        <v>90</v>
      </c>
      <c r="B9" s="11" t="s">
        <v>115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5.5">
      <c r="A10" s="13" t="s">
        <v>91</v>
      </c>
      <c r="B10" s="11" t="s">
        <v>116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.75">
      <c r="A11" s="13" t="s">
        <v>92</v>
      </c>
      <c r="B11" s="11" t="s">
        <v>117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13" t="s">
        <v>93</v>
      </c>
      <c r="B12" s="11" t="s">
        <v>118</v>
      </c>
      <c r="C12" s="16">
        <f>SUM(D12:M12)</f>
        <v>256209.59999999998</v>
      </c>
      <c r="D12" s="16"/>
      <c r="E12" s="16">
        <f>+E13</f>
        <v>5334</v>
      </c>
      <c r="F12" s="16">
        <f>+F13</f>
        <v>138508</v>
      </c>
      <c r="G12" s="16">
        <f>+G13</f>
        <v>35996</v>
      </c>
      <c r="H12" s="16">
        <f>+H13</f>
        <v>6220</v>
      </c>
      <c r="I12" s="16">
        <f>+I13</f>
        <v>68701.59999999998</v>
      </c>
      <c r="J12" s="16"/>
      <c r="K12" s="16"/>
      <c r="L12" s="16">
        <f>+L13</f>
        <v>1450</v>
      </c>
      <c r="M12" s="16"/>
    </row>
    <row r="13" spans="1:13" ht="12.75">
      <c r="A13" s="13" t="s">
        <v>94</v>
      </c>
      <c r="B13" s="11" t="s">
        <v>119</v>
      </c>
      <c r="C13" s="16">
        <f>+'форма 2 (I и II часть) 2018г'!D44</f>
        <v>256209.59999999998</v>
      </c>
      <c r="D13" s="16"/>
      <c r="E13" s="16">
        <v>5334</v>
      </c>
      <c r="F13" s="16">
        <v>138508</v>
      </c>
      <c r="G13" s="16">
        <v>35996</v>
      </c>
      <c r="H13" s="16">
        <v>6220</v>
      </c>
      <c r="I13" s="16">
        <f>+C13-E13-F13-G13-L13-H13</f>
        <v>68701.59999999998</v>
      </c>
      <c r="J13" s="16"/>
      <c r="K13" s="16"/>
      <c r="L13" s="16">
        <v>1450</v>
      </c>
      <c r="M13" s="16"/>
    </row>
    <row r="14" spans="1:13" ht="12.75">
      <c r="A14" s="13" t="s">
        <v>95</v>
      </c>
      <c r="B14" s="11" t="s">
        <v>120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13" t="s">
        <v>96</v>
      </c>
      <c r="B15" s="11" t="s">
        <v>121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13" t="s">
        <v>97</v>
      </c>
      <c r="B16" s="11" t="s">
        <v>122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13" t="s">
        <v>98</v>
      </c>
      <c r="B17" s="11" t="s">
        <v>123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3" t="s">
        <v>99</v>
      </c>
      <c r="B18" s="11" t="s">
        <v>124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3" t="s">
        <v>100</v>
      </c>
      <c r="B19" s="11" t="s">
        <v>125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3" t="s">
        <v>101</v>
      </c>
      <c r="B20" s="11" t="s">
        <v>126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>
      <c r="A21" s="13" t="s">
        <v>102</v>
      </c>
      <c r="B21" s="11" t="s">
        <v>127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3" t="s">
        <v>103</v>
      </c>
      <c r="B22" s="11" t="s">
        <v>128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3" t="s">
        <v>104</v>
      </c>
      <c r="B23" s="11" t="s">
        <v>129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3" t="s">
        <v>105</v>
      </c>
      <c r="B24" s="11" t="s">
        <v>130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2.75">
      <c r="A25" s="13" t="s">
        <v>106</v>
      </c>
      <c r="B25" s="11" t="s">
        <v>131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 s="13" t="s">
        <v>107</v>
      </c>
      <c r="B26" s="11" t="s">
        <v>132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3" t="s">
        <v>152</v>
      </c>
      <c r="B27" s="11" t="s">
        <v>133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13" t="s">
        <v>153</v>
      </c>
      <c r="B28" s="11" t="s">
        <v>134</v>
      </c>
      <c r="C28" s="16">
        <f>+'форма 2 (I и II часть) 2018г'!D45</f>
        <v>2370.7999999999997</v>
      </c>
      <c r="D28" s="16"/>
      <c r="E28" s="16"/>
      <c r="F28" s="16"/>
      <c r="G28" s="16"/>
      <c r="H28" s="16"/>
      <c r="I28" s="16"/>
      <c r="J28" s="16">
        <v>4</v>
      </c>
      <c r="K28" s="16"/>
      <c r="L28" s="16">
        <v>200</v>
      </c>
      <c r="M28" s="16">
        <f>+C28-F28-L28</f>
        <v>2170.7999999999997</v>
      </c>
    </row>
    <row r="29" spans="1:13" ht="12.75">
      <c r="A29" s="17" t="s">
        <v>154</v>
      </c>
      <c r="B29" s="18" t="s">
        <v>135</v>
      </c>
      <c r="C29" s="19">
        <f>SUM(D29:M29)</f>
        <v>258584.39999999997</v>
      </c>
      <c r="D29" s="19"/>
      <c r="E29" s="19">
        <f>+E13+E28</f>
        <v>5334</v>
      </c>
      <c r="F29" s="19">
        <f aca="true" t="shared" si="0" ref="F29:M29">+F13+F28</f>
        <v>138508</v>
      </c>
      <c r="G29" s="19">
        <f t="shared" si="0"/>
        <v>35996</v>
      </c>
      <c r="H29" s="19">
        <f t="shared" si="0"/>
        <v>6220</v>
      </c>
      <c r="I29" s="19">
        <f t="shared" si="0"/>
        <v>68701.59999999998</v>
      </c>
      <c r="J29" s="19">
        <f t="shared" si="0"/>
        <v>4</v>
      </c>
      <c r="K29" s="19">
        <f t="shared" si="0"/>
        <v>0</v>
      </c>
      <c r="L29" s="19">
        <f t="shared" si="0"/>
        <v>1650</v>
      </c>
      <c r="M29" s="19">
        <f t="shared" si="0"/>
        <v>2170.7999999999997</v>
      </c>
    </row>
  </sheetData>
  <sheetProtection/>
  <mergeCells count="5">
    <mergeCell ref="A1:M1"/>
    <mergeCell ref="C3:C4"/>
    <mergeCell ref="B3:B5"/>
    <mergeCell ref="A3:A5"/>
    <mergeCell ref="A2:M2"/>
  </mergeCells>
  <printOptions/>
  <pageMargins left="0.28" right="0.17" top="0.66" bottom="0.18" header="0.5" footer="0.16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D47"/>
  <sheetViews>
    <sheetView zoomScalePageLayoutView="0" workbookViewId="0" topLeftCell="A1">
      <selection activeCell="J51" sqref="J51"/>
    </sheetView>
  </sheetViews>
  <sheetFormatPr defaultColWidth="9.140625" defaultRowHeight="12.75"/>
  <cols>
    <col min="1" max="1" width="49.00390625" style="1" customWidth="1"/>
    <col min="2" max="2" width="8.57421875" style="1" customWidth="1"/>
    <col min="3" max="3" width="13.421875" style="1" customWidth="1"/>
    <col min="4" max="4" width="12.140625" style="1" customWidth="1"/>
    <col min="5" max="16384" width="9.140625" style="1" customWidth="1"/>
  </cols>
  <sheetData>
    <row r="1" spans="1:4" ht="12.75">
      <c r="A1" s="20" t="s">
        <v>75</v>
      </c>
      <c r="B1" s="20"/>
      <c r="C1" s="20"/>
      <c r="D1" s="20"/>
    </row>
    <row r="2" spans="1:4" ht="21.75" customHeight="1">
      <c r="A2" s="31" t="s">
        <v>71</v>
      </c>
      <c r="B2" s="31"/>
      <c r="C2" s="31"/>
      <c r="D2" s="31"/>
    </row>
    <row r="3" spans="1:4" ht="12.75">
      <c r="A3" s="31" t="s">
        <v>72</v>
      </c>
      <c r="B3" s="31"/>
      <c r="C3" s="31"/>
      <c r="D3" s="31"/>
    </row>
    <row r="4" spans="1:4" ht="12.75">
      <c r="A4" s="31" t="s">
        <v>73</v>
      </c>
      <c r="B4" s="31"/>
      <c r="C4" s="31"/>
      <c r="D4" s="31"/>
    </row>
    <row r="5" spans="1:4" ht="12.75">
      <c r="A5" s="31" t="s">
        <v>74</v>
      </c>
      <c r="B5" s="31"/>
      <c r="C5" s="31"/>
      <c r="D5" s="31"/>
    </row>
    <row r="6" spans="1:4" ht="12.75">
      <c r="A6" s="36" t="s">
        <v>178</v>
      </c>
      <c r="B6" s="36"/>
      <c r="C6" s="36"/>
      <c r="D6" s="36"/>
    </row>
    <row r="7" spans="1:4" ht="26.25" customHeight="1">
      <c r="A7" s="37" t="s">
        <v>157</v>
      </c>
      <c r="B7" s="37"/>
      <c r="C7" s="37"/>
      <c r="D7" s="37"/>
    </row>
    <row r="8" spans="1:4" ht="12.75">
      <c r="A8" s="14"/>
      <c r="B8" s="14"/>
      <c r="C8" s="14"/>
      <c r="D8" s="14"/>
    </row>
    <row r="9" spans="1:4" ht="21" customHeight="1">
      <c r="A9" s="31" t="s">
        <v>76</v>
      </c>
      <c r="B9" s="31"/>
      <c r="C9" s="31"/>
      <c r="D9" s="31"/>
    </row>
    <row r="10" spans="1:4" ht="9" customHeight="1">
      <c r="A10" s="35"/>
      <c r="B10" s="35"/>
      <c r="C10" s="35"/>
      <c r="D10" s="35"/>
    </row>
    <row r="11" spans="1:4" ht="12.75" customHeight="1">
      <c r="A11" s="29" t="s">
        <v>63</v>
      </c>
      <c r="B11" s="28" t="s">
        <v>66</v>
      </c>
      <c r="C11" s="29" t="s">
        <v>155</v>
      </c>
      <c r="D11" s="29"/>
    </row>
    <row r="12" spans="1:4" ht="12.75">
      <c r="A12" s="29"/>
      <c r="B12" s="28"/>
      <c r="C12" s="30">
        <v>1</v>
      </c>
      <c r="D12" s="30"/>
    </row>
    <row r="13" spans="1:4" ht="12.75">
      <c r="A13" s="7"/>
      <c r="B13" s="2"/>
      <c r="C13" s="26"/>
      <c r="D13" s="27"/>
    </row>
    <row r="14" spans="1:4" ht="12.75">
      <c r="A14" s="10" t="s">
        <v>77</v>
      </c>
      <c r="B14" s="11" t="s">
        <v>82</v>
      </c>
      <c r="C14" s="26">
        <v>42183.3</v>
      </c>
      <c r="D14" s="27"/>
    </row>
    <row r="15" spans="1:4" ht="12.75">
      <c r="A15" s="10" t="s">
        <v>78</v>
      </c>
      <c r="B15" s="11" t="s">
        <v>83</v>
      </c>
      <c r="C15" s="26">
        <v>41213.3</v>
      </c>
      <c r="D15" s="27"/>
    </row>
    <row r="16" spans="1:4" ht="12.75">
      <c r="A16" s="10" t="s">
        <v>79</v>
      </c>
      <c r="B16" s="11" t="s">
        <v>84</v>
      </c>
      <c r="C16" s="26">
        <v>970</v>
      </c>
      <c r="D16" s="27"/>
    </row>
    <row r="17" spans="1:4" ht="12.75">
      <c r="A17" s="10" t="s">
        <v>80</v>
      </c>
      <c r="B17" s="11" t="s">
        <v>85</v>
      </c>
      <c r="C17" s="26">
        <v>68028.8</v>
      </c>
      <c r="D17" s="27"/>
    </row>
    <row r="18" spans="1:4" ht="12.75">
      <c r="A18" s="10" t="s">
        <v>81</v>
      </c>
      <c r="B18" s="11" t="s">
        <v>86</v>
      </c>
      <c r="C18" s="26">
        <v>6880</v>
      </c>
      <c r="D18" s="27"/>
    </row>
    <row r="19" spans="1:4" ht="21.75" customHeight="1">
      <c r="A19" s="31" t="s">
        <v>67</v>
      </c>
      <c r="B19" s="31"/>
      <c r="C19" s="31"/>
      <c r="D19" s="31"/>
    </row>
    <row r="20" spans="1:4" ht="12.75">
      <c r="A20" s="35"/>
      <c r="B20" s="35"/>
      <c r="C20" s="35"/>
      <c r="D20" s="35"/>
    </row>
    <row r="21" spans="1:4" ht="12.75" customHeight="1">
      <c r="A21" s="29" t="s">
        <v>68</v>
      </c>
      <c r="B21" s="28" t="s">
        <v>66</v>
      </c>
      <c r="C21" s="5" t="s">
        <v>69</v>
      </c>
      <c r="D21" s="5" t="s">
        <v>70</v>
      </c>
    </row>
    <row r="22" spans="1:4" ht="12.75">
      <c r="A22" s="29"/>
      <c r="B22" s="28"/>
      <c r="C22" s="5">
        <v>1</v>
      </c>
      <c r="D22" s="5">
        <v>2</v>
      </c>
    </row>
    <row r="23" spans="1:4" ht="12.75">
      <c r="A23" s="7" t="s">
        <v>87</v>
      </c>
      <c r="B23" s="11" t="s">
        <v>112</v>
      </c>
      <c r="C23" s="15">
        <f>+C29</f>
        <v>218098.6</v>
      </c>
      <c r="D23" s="15">
        <f>+D29</f>
        <v>256209.59999999998</v>
      </c>
    </row>
    <row r="24" spans="1:4" ht="12.75">
      <c r="A24" s="13" t="s">
        <v>88</v>
      </c>
      <c r="B24" s="11" t="s">
        <v>113</v>
      </c>
      <c r="C24" s="15"/>
      <c r="D24" s="15"/>
    </row>
    <row r="25" spans="1:4" ht="12.75">
      <c r="A25" s="13" t="s">
        <v>89</v>
      </c>
      <c r="B25" s="11" t="s">
        <v>114</v>
      </c>
      <c r="C25" s="15"/>
      <c r="D25" s="15"/>
    </row>
    <row r="26" spans="1:4" ht="25.5">
      <c r="A26" s="13" t="s">
        <v>90</v>
      </c>
      <c r="B26" s="11" t="s">
        <v>115</v>
      </c>
      <c r="C26" s="15"/>
      <c r="D26" s="15"/>
    </row>
    <row r="27" spans="1:4" ht="12.75">
      <c r="A27" s="13" t="s">
        <v>91</v>
      </c>
      <c r="B27" s="11" t="s">
        <v>116</v>
      </c>
      <c r="C27" s="15"/>
      <c r="D27" s="15"/>
    </row>
    <row r="28" spans="1:4" ht="12.75">
      <c r="A28" s="13" t="s">
        <v>92</v>
      </c>
      <c r="B28" s="11" t="s">
        <v>117</v>
      </c>
      <c r="C28" s="15"/>
      <c r="D28" s="15"/>
    </row>
    <row r="29" spans="1:4" ht="12.75">
      <c r="A29" s="13" t="s">
        <v>93</v>
      </c>
      <c r="B29" s="11" t="s">
        <v>118</v>
      </c>
      <c r="C29" s="15">
        <f>+C30</f>
        <v>218098.6</v>
      </c>
      <c r="D29" s="15">
        <f>+D30</f>
        <v>256209.59999999998</v>
      </c>
    </row>
    <row r="30" spans="1:4" ht="12.75">
      <c r="A30" s="13" t="s">
        <v>94</v>
      </c>
      <c r="B30" s="11" t="s">
        <v>119</v>
      </c>
      <c r="C30" s="15">
        <v>218098.6</v>
      </c>
      <c r="D30" s="15">
        <v>256209.59999999998</v>
      </c>
    </row>
    <row r="31" spans="1:4" ht="12.75">
      <c r="A31" s="13" t="s">
        <v>95</v>
      </c>
      <c r="B31" s="11" t="s">
        <v>120</v>
      </c>
      <c r="C31" s="15"/>
      <c r="D31" s="15"/>
    </row>
    <row r="32" spans="1:4" ht="12.75">
      <c r="A32" s="13" t="s">
        <v>96</v>
      </c>
      <c r="B32" s="11" t="s">
        <v>121</v>
      </c>
      <c r="C32" s="15"/>
      <c r="D32" s="15"/>
    </row>
    <row r="33" spans="1:4" ht="12.75">
      <c r="A33" s="13" t="s">
        <v>97</v>
      </c>
      <c r="B33" s="11" t="s">
        <v>122</v>
      </c>
      <c r="C33" s="15"/>
      <c r="D33" s="15"/>
    </row>
    <row r="34" spans="1:4" ht="12.75">
      <c r="A34" s="13" t="s">
        <v>98</v>
      </c>
      <c r="B34" s="11" t="s">
        <v>123</v>
      </c>
      <c r="C34" s="15"/>
      <c r="D34" s="15"/>
    </row>
    <row r="35" spans="1:4" ht="12.75">
      <c r="A35" s="13" t="s">
        <v>99</v>
      </c>
      <c r="B35" s="11" t="s">
        <v>124</v>
      </c>
      <c r="C35" s="15"/>
      <c r="D35" s="15"/>
    </row>
    <row r="36" spans="1:4" ht="12.75">
      <c r="A36" s="13" t="s">
        <v>100</v>
      </c>
      <c r="B36" s="11" t="s">
        <v>125</v>
      </c>
      <c r="C36" s="15"/>
      <c r="D36" s="15"/>
    </row>
    <row r="37" spans="1:4" ht="12.75">
      <c r="A37" s="13" t="s">
        <v>101</v>
      </c>
      <c r="B37" s="11" t="s">
        <v>126</v>
      </c>
      <c r="C37" s="15"/>
      <c r="D37" s="15"/>
    </row>
    <row r="38" spans="1:4" ht="12.75">
      <c r="A38" s="13" t="s">
        <v>102</v>
      </c>
      <c r="B38" s="11" t="s">
        <v>127</v>
      </c>
      <c r="C38" s="15"/>
      <c r="D38" s="15"/>
    </row>
    <row r="39" spans="1:4" ht="12.75">
      <c r="A39" s="13" t="s">
        <v>103</v>
      </c>
      <c r="B39" s="11" t="s">
        <v>128</v>
      </c>
      <c r="C39" s="15"/>
      <c r="D39" s="15"/>
    </row>
    <row r="40" spans="1:4" ht="12.75">
      <c r="A40" s="13" t="s">
        <v>104</v>
      </c>
      <c r="B40" s="11" t="s">
        <v>129</v>
      </c>
      <c r="C40" s="15"/>
      <c r="D40" s="15"/>
    </row>
    <row r="41" spans="1:4" ht="12.75">
      <c r="A41" s="13" t="s">
        <v>105</v>
      </c>
      <c r="B41" s="11" t="s">
        <v>130</v>
      </c>
      <c r="C41" s="15"/>
      <c r="D41" s="15"/>
    </row>
    <row r="42" spans="1:4" ht="12.75">
      <c r="A42" s="13" t="s">
        <v>106</v>
      </c>
      <c r="B42" s="11" t="s">
        <v>131</v>
      </c>
      <c r="C42" s="15"/>
      <c r="D42" s="15"/>
    </row>
    <row r="43" spans="1:4" ht="12.75">
      <c r="A43" s="13" t="s">
        <v>107</v>
      </c>
      <c r="B43" s="11" t="s">
        <v>132</v>
      </c>
      <c r="C43" s="15"/>
      <c r="D43" s="15"/>
    </row>
    <row r="44" spans="1:4" ht="12.75">
      <c r="A44" s="13" t="s">
        <v>108</v>
      </c>
      <c r="B44" s="11" t="s">
        <v>133</v>
      </c>
      <c r="C44" s="15">
        <f>+C30</f>
        <v>218098.6</v>
      </c>
      <c r="D44" s="15">
        <f>+D30</f>
        <v>256209.59999999998</v>
      </c>
    </row>
    <row r="45" spans="1:4" ht="25.5">
      <c r="A45" s="13" t="s">
        <v>109</v>
      </c>
      <c r="B45" s="11" t="s">
        <v>134</v>
      </c>
      <c r="C45" s="15">
        <v>477.59999999999997</v>
      </c>
      <c r="D45" s="15">
        <v>2370.7999999999997</v>
      </c>
    </row>
    <row r="46" spans="1:4" ht="12.75">
      <c r="A46" s="13" t="s">
        <v>110</v>
      </c>
      <c r="B46" s="11" t="s">
        <v>135</v>
      </c>
      <c r="C46" s="15">
        <f>+C44+C45</f>
        <v>218576.2</v>
      </c>
      <c r="D46" s="15">
        <f>+D44+D45</f>
        <v>258580.39999999997</v>
      </c>
    </row>
    <row r="47" spans="1:4" ht="12.75">
      <c r="A47" s="17" t="s">
        <v>111</v>
      </c>
      <c r="B47" s="18" t="s">
        <v>136</v>
      </c>
      <c r="C47" s="32">
        <f>+C46-D46</f>
        <v>-40004.19999999995</v>
      </c>
      <c r="D47" s="33"/>
    </row>
  </sheetData>
  <sheetProtection/>
  <mergeCells count="24">
    <mergeCell ref="A11:A12"/>
    <mergeCell ref="A10:D10"/>
    <mergeCell ref="A3:D3"/>
    <mergeCell ref="A4:D4"/>
    <mergeCell ref="A5:D5"/>
    <mergeCell ref="A6:D6"/>
    <mergeCell ref="A7:D7"/>
    <mergeCell ref="A1:D1"/>
    <mergeCell ref="A9:D9"/>
    <mergeCell ref="C47:D47"/>
    <mergeCell ref="A19:D19"/>
    <mergeCell ref="B21:B22"/>
    <mergeCell ref="A21:A22"/>
    <mergeCell ref="A20:D20"/>
    <mergeCell ref="C13:D13"/>
    <mergeCell ref="C14:D14"/>
    <mergeCell ref="A2:D2"/>
    <mergeCell ref="C15:D15"/>
    <mergeCell ref="C16:D16"/>
    <mergeCell ref="C17:D17"/>
    <mergeCell ref="C18:D18"/>
    <mergeCell ref="B11:B12"/>
    <mergeCell ref="C11:D11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2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5.00390625" style="1" customWidth="1"/>
    <col min="2" max="3" width="9.140625" style="1" customWidth="1"/>
    <col min="4" max="4" width="11.28125" style="1" customWidth="1"/>
    <col min="5" max="16384" width="9.140625" style="1" customWidth="1"/>
  </cols>
  <sheetData>
    <row r="1" spans="1:13" ht="12.75">
      <c r="A1" s="38" t="s">
        <v>179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 customHeight="1">
      <c r="A2" s="34" t="s">
        <v>156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 customHeight="1">
      <c r="A3" s="39" t="s">
        <v>137</v>
      </c>
      <c r="B3" s="39" t="s">
        <v>64</v>
      </c>
      <c r="C3" s="39" t="s">
        <v>138</v>
      </c>
      <c r="D3" s="4" t="s">
        <v>139</v>
      </c>
      <c r="E3" s="4"/>
      <c r="F3" s="4"/>
      <c r="G3" s="4"/>
      <c r="H3" s="4"/>
      <c r="I3" s="4"/>
      <c r="J3" s="4"/>
      <c r="K3" s="4"/>
      <c r="L3" s="4"/>
      <c r="M3" s="4"/>
    </row>
    <row r="4" spans="1:13" ht="165.75">
      <c r="A4" s="39"/>
      <c r="B4" s="39"/>
      <c r="C4" s="39"/>
      <c r="D4" s="12" t="s">
        <v>140</v>
      </c>
      <c r="E4" s="12" t="s">
        <v>141</v>
      </c>
      <c r="F4" s="12" t="s">
        <v>142</v>
      </c>
      <c r="G4" s="12" t="s">
        <v>143</v>
      </c>
      <c r="H4" s="12" t="s">
        <v>144</v>
      </c>
      <c r="I4" s="12" t="s">
        <v>145</v>
      </c>
      <c r="J4" s="12" t="s">
        <v>146</v>
      </c>
      <c r="K4" s="12" t="s">
        <v>147</v>
      </c>
      <c r="L4" s="12" t="s">
        <v>148</v>
      </c>
      <c r="M4" s="12" t="s">
        <v>149</v>
      </c>
    </row>
    <row r="5" spans="1:13" ht="12.75">
      <c r="A5" s="39"/>
      <c r="B5" s="39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</row>
    <row r="6" spans="1:13" ht="12.75">
      <c r="A6" s="2" t="s">
        <v>150</v>
      </c>
      <c r="B6" s="11" t="s">
        <v>112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>
      <c r="A7" s="13" t="s">
        <v>88</v>
      </c>
      <c r="B7" s="11" t="s">
        <v>113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13" t="s">
        <v>151</v>
      </c>
      <c r="B8" s="11" t="s">
        <v>114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5.5">
      <c r="A9" s="13" t="s">
        <v>90</v>
      </c>
      <c r="B9" s="11" t="s">
        <v>115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5.5">
      <c r="A10" s="13" t="s">
        <v>91</v>
      </c>
      <c r="B10" s="11" t="s">
        <v>116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.75">
      <c r="A11" s="13" t="s">
        <v>92</v>
      </c>
      <c r="B11" s="11" t="s">
        <v>117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13" t="s">
        <v>93</v>
      </c>
      <c r="B12" s="11" t="s">
        <v>118</v>
      </c>
      <c r="C12" s="16">
        <f>SUM(D12:M12)</f>
        <v>256209.59999999998</v>
      </c>
      <c r="D12" s="16"/>
      <c r="E12" s="16">
        <f>+E13</f>
        <v>5334</v>
      </c>
      <c r="F12" s="16">
        <f>+F13</f>
        <v>138508</v>
      </c>
      <c r="G12" s="16">
        <f>+G13</f>
        <v>35996</v>
      </c>
      <c r="H12" s="16">
        <f>+H13</f>
        <v>6220</v>
      </c>
      <c r="I12" s="16">
        <f>+I13</f>
        <v>68701.59999999998</v>
      </c>
      <c r="J12" s="16"/>
      <c r="K12" s="16"/>
      <c r="L12" s="16">
        <f>+L13</f>
        <v>1450</v>
      </c>
      <c r="M12" s="16"/>
    </row>
    <row r="13" spans="1:13" ht="12.75">
      <c r="A13" s="13" t="s">
        <v>94</v>
      </c>
      <c r="B13" s="11" t="s">
        <v>119</v>
      </c>
      <c r="C13" s="16">
        <f>+'форма 2 (I и II часть)2019г'!D44</f>
        <v>256209.59999999998</v>
      </c>
      <c r="D13" s="16"/>
      <c r="E13" s="16">
        <v>5334</v>
      </c>
      <c r="F13" s="16">
        <v>138508</v>
      </c>
      <c r="G13" s="16">
        <v>35996</v>
      </c>
      <c r="H13" s="16">
        <v>6220</v>
      </c>
      <c r="I13" s="16">
        <f>+C13-E13-F13-G13-L13-H13</f>
        <v>68701.59999999998</v>
      </c>
      <c r="J13" s="16"/>
      <c r="K13" s="16"/>
      <c r="L13" s="16">
        <v>1450</v>
      </c>
      <c r="M13" s="16"/>
    </row>
    <row r="14" spans="1:13" ht="12.75">
      <c r="A14" s="13" t="s">
        <v>95</v>
      </c>
      <c r="B14" s="11" t="s">
        <v>120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2.75">
      <c r="A15" s="13" t="s">
        <v>96</v>
      </c>
      <c r="B15" s="11" t="s">
        <v>121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13" t="s">
        <v>97</v>
      </c>
      <c r="B16" s="11" t="s">
        <v>122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>
      <c r="A17" s="13" t="s">
        <v>98</v>
      </c>
      <c r="B17" s="11" t="s">
        <v>123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3" t="s">
        <v>99</v>
      </c>
      <c r="B18" s="11" t="s">
        <v>124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3" t="s">
        <v>100</v>
      </c>
      <c r="B19" s="11" t="s">
        <v>125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3" t="s">
        <v>101</v>
      </c>
      <c r="B20" s="11" t="s">
        <v>126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>
      <c r="A21" s="13" t="s">
        <v>102</v>
      </c>
      <c r="B21" s="11" t="s">
        <v>127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3" t="s">
        <v>103</v>
      </c>
      <c r="B22" s="11" t="s">
        <v>128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3" t="s">
        <v>104</v>
      </c>
      <c r="B23" s="11" t="s">
        <v>129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3" t="s">
        <v>105</v>
      </c>
      <c r="B24" s="11" t="s">
        <v>130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2.75">
      <c r="A25" s="13" t="s">
        <v>106</v>
      </c>
      <c r="B25" s="11" t="s">
        <v>131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 s="13" t="s">
        <v>107</v>
      </c>
      <c r="B26" s="11" t="s">
        <v>132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3" t="s">
        <v>152</v>
      </c>
      <c r="B27" s="11" t="s">
        <v>133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13" t="s">
        <v>153</v>
      </c>
      <c r="B28" s="11" t="s">
        <v>134</v>
      </c>
      <c r="C28" s="16">
        <f>+'форма 2 (I и II часть)2019г'!D45</f>
        <v>2370.7999999999997</v>
      </c>
      <c r="D28" s="16"/>
      <c r="E28" s="16"/>
      <c r="F28" s="16"/>
      <c r="G28" s="16"/>
      <c r="H28" s="16"/>
      <c r="I28" s="16"/>
      <c r="J28" s="16">
        <v>4</v>
      </c>
      <c r="K28" s="16"/>
      <c r="L28" s="16">
        <v>200</v>
      </c>
      <c r="M28" s="16">
        <f>+C28-F28-L28</f>
        <v>2170.7999999999997</v>
      </c>
    </row>
    <row r="29" spans="1:13" ht="12.75">
      <c r="A29" s="17" t="s">
        <v>154</v>
      </c>
      <c r="B29" s="18" t="s">
        <v>135</v>
      </c>
      <c r="C29" s="19">
        <f>SUM(D29:M29)</f>
        <v>258584.39999999997</v>
      </c>
      <c r="D29" s="19"/>
      <c r="E29" s="19">
        <f>+E13+E28</f>
        <v>5334</v>
      </c>
      <c r="F29" s="19">
        <f aca="true" t="shared" si="0" ref="F29:M29">+F13+F28</f>
        <v>138508</v>
      </c>
      <c r="G29" s="19">
        <f t="shared" si="0"/>
        <v>35996</v>
      </c>
      <c r="H29" s="19">
        <f t="shared" si="0"/>
        <v>6220</v>
      </c>
      <c r="I29" s="19">
        <f t="shared" si="0"/>
        <v>68701.59999999998</v>
      </c>
      <c r="J29" s="19">
        <f t="shared" si="0"/>
        <v>4</v>
      </c>
      <c r="K29" s="19">
        <f t="shared" si="0"/>
        <v>0</v>
      </c>
      <c r="L29" s="19">
        <f t="shared" si="0"/>
        <v>1650</v>
      </c>
      <c r="M29" s="19">
        <f t="shared" si="0"/>
        <v>2170.7999999999997</v>
      </c>
    </row>
  </sheetData>
  <sheetProtection/>
  <mergeCells count="5">
    <mergeCell ref="A1:M1"/>
    <mergeCell ref="C3:C4"/>
    <mergeCell ref="B3:B5"/>
    <mergeCell ref="A3:A5"/>
    <mergeCell ref="A2:M2"/>
  </mergeCells>
  <printOptions/>
  <pageMargins left="0.21" right="0.23" top="0.61" bottom="0.16" header="0.5" footer="0.16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 Викторовна Бунчук</cp:lastModifiedBy>
  <cp:lastPrinted>2016-04-27T05:44:59Z</cp:lastPrinted>
  <dcterms:created xsi:type="dcterms:W3CDTF">1996-10-08T23:32:33Z</dcterms:created>
  <dcterms:modified xsi:type="dcterms:W3CDTF">2018-10-22T05:49:55Z</dcterms:modified>
  <cp:category/>
  <cp:version/>
  <cp:contentType/>
  <cp:contentStatus/>
</cp:coreProperties>
</file>